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Форма мониторинга МО " sheetId="1" r:id="rId1"/>
  </sheets>
  <definedNames>
    <definedName name="_xlnm.Print_Area" localSheetId="0">'Форма мониторинга МО '!$C$1:$AW$45</definedName>
  </definedNames>
  <calcPr fullCalcOnLoad="1"/>
</workbook>
</file>

<file path=xl/sharedStrings.xml><?xml version="1.0" encoding="utf-8"?>
<sst xmlns="http://schemas.openxmlformats.org/spreadsheetml/2006/main" count="583" uniqueCount="86">
  <si>
    <t>Магазины федеральных сетей</t>
  </si>
  <si>
    <t>Несетевые магазины</t>
  </si>
  <si>
    <t>Нестационарные торговые объекты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</si>
  <si>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</si>
  <si>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</si>
  <si>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</si>
  <si>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</si>
  <si>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</si>
  <si>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</si>
  <si>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</si>
  <si>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</si>
  <si>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</si>
  <si>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</si>
  <si>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</si>
  <si>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</si>
  <si>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</si>
  <si>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</si>
  <si>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</si>
  <si>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</si>
  <si>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</si>
  <si>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</si>
  <si>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</si>
  <si>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Творог (м.д.ж. 5-9%), 1 кг</t>
  </si>
  <si>
    <t>Масло сливочное (м.д.ж. 82,5%), 1 кг</t>
  </si>
  <si>
    <t>Кефир (м.д.ж. 3,2%),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</si>
  <si>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</si>
  <si>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</si>
  <si>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</si>
  <si>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</si>
  <si>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</si>
  <si>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</si>
  <si>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</si>
  <si>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</si>
  <si>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</si>
  <si>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</si>
  <si>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</si>
  <si>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</si>
  <si>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</si>
  <si>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</si>
  <si>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Дата</t>
  </si>
  <si>
    <t xml:space="preserve">Рынки </t>
  </si>
  <si>
    <t>Хлеб белый из пшеничной муки, 1 кг</t>
  </si>
  <si>
    <t>Хлеб черный ржаной, ржано-пшеничный, 1 кг</t>
  </si>
  <si>
    <t>Соль поваренная, 1 кг</t>
  </si>
  <si>
    <t>№
п/п</t>
  </si>
  <si>
    <t>Муници-
пальный
район</t>
  </si>
  <si>
    <t>%
******</t>
  </si>
  <si>
    <t>%</t>
  </si>
  <si>
    <t>все-
го</t>
  </si>
  <si>
    <t>товар
в на-
личии</t>
  </si>
  <si>
    <t>мин.
цена
****</t>
  </si>
  <si>
    <t>макс.
цена</t>
  </si>
  <si>
    <t>мин.
цена</t>
  </si>
  <si>
    <t>Информация
о магазинах</t>
  </si>
  <si>
    <t>Магазины локальных сетей</t>
  </si>
  <si>
    <t>Дикси</t>
  </si>
  <si>
    <t xml:space="preserve">Лента </t>
  </si>
  <si>
    <t>Адепт</t>
  </si>
  <si>
    <t>Осень</t>
  </si>
  <si>
    <t>Трубичино</t>
  </si>
  <si>
    <t>Лактис</t>
  </si>
  <si>
    <t>Великий Новгород</t>
  </si>
  <si>
    <t>нет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</si>
  <si>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</si>
  <si>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</si>
  <si>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</si>
  <si>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</si>
  <si>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</si>
  <si>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</si>
  <si>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средние цены (руб.)</t>
  </si>
  <si>
    <t>% наличия товара</t>
  </si>
  <si>
    <t>мин.</t>
  </si>
  <si>
    <t>макс.</t>
  </si>
  <si>
    <t xml:space="preserve"> ИП Гера-
симов Н.А.
м-н Рябушка</t>
  </si>
  <si>
    <t>Новгород-
хлеб</t>
  </si>
  <si>
    <t xml:space="preserve">ИП Федо-
рова С.В.
Павильон
Б.С.-Петер-
бургская,
д.138 </t>
  </si>
  <si>
    <t>Магнит</t>
  </si>
  <si>
    <t xml:space="preserve">нет </t>
  </si>
  <si>
    <t>Молоко питьевое (м.д.ж. 2,5-4%), 1 л.</t>
  </si>
  <si>
    <t>ИП
Лаптева С.Б..</t>
  </si>
  <si>
    <t>ООО "Валенсия" 
М-н "Продукты 24 часа"
ул.Псковская,  д.11</t>
  </si>
  <si>
    <t>Сметана (м.д.ж.(15%), 1 кг</t>
  </si>
  <si>
    <t>Пятерочка</t>
  </si>
  <si>
    <t>С\х рынок
«Западный»,
ул. Попова, мкр. 5 города</t>
  </si>
  <si>
    <t xml:space="preserve">КХ
Пиреева
</t>
  </si>
  <si>
    <t xml:space="preserve">Результаты мониторинга цен на фиксированный набор товаров в Великом Новгороде муниципальном районе по состоянию на 31.03.2023        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</si>
</sst>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3" fontId="4" fillId="0" borderId="12" xfId="0" applyNumberFormat="1" applyFont="1" applyFill="1" applyBorder="1" applyAlignment="1" applyProtection="1">
      <alignment horizontal="center" vertical="top" wrapText="1"/>
      <protection/>
    </xf>
    <xf numFmtId="3" fontId="4" fillId="0" borderId="12" xfId="0" applyNumberFormat="1" applyFont="1" applyFill="1" applyBorder="1" applyAlignment="1">
      <alignment horizontal="center" vertical="top" wrapText="1"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>
      <alignment vertical="center"/>
    </xf>
    <xf numFmtId="4" fontId="4" fillId="0" borderId="10" xfId="53" applyNumberFormat="1" applyFont="1" applyBorder="1" applyAlignment="1">
      <alignment horizontal="center" vertical="center"/>
      <protection/>
    </xf>
    <xf numFmtId="14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top" wrapText="1"/>
      <protection locked="0"/>
    </xf>
    <xf numFmtId="4" fontId="2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4" fontId="2" fillId="0" borderId="10" xfId="0" applyNumberFormat="1" applyFont="1" applyBorder="1" applyAlignment="1" applyProtection="1">
      <alignment horizontal="center" vertical="top" wrapText="1"/>
      <protection locked="0"/>
    </xf>
    <xf numFmtId="14" fontId="2" fillId="0" borderId="10" xfId="0" applyNumberFormat="1" applyFont="1" applyBorder="1" applyAlignment="1" applyProtection="1">
      <alignment horizontal="left" vertical="top"/>
      <protection locked="0"/>
    </xf>
    <xf numFmtId="2" fontId="2" fillId="0" borderId="10" xfId="0" applyNumberFormat="1" applyFont="1" applyBorder="1" applyAlignment="1">
      <alignment vertical="top"/>
    </xf>
    <xf numFmtId="173" fontId="2" fillId="0" borderId="10" xfId="0" applyNumberFormat="1" applyFont="1" applyBorder="1" applyAlignment="1">
      <alignment vertical="top"/>
    </xf>
    <xf numFmtId="0" fontId="2" fillId="32" borderId="10" xfId="0" applyFont="1" applyFill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top"/>
    </xf>
    <xf numFmtId="0" fontId="3" fillId="0" borderId="15" xfId="0" applyFont="1" applyBorder="1" applyAlignment="1" applyProtection="1">
      <alignment horizontal="center" vertical="top"/>
      <protection locked="0"/>
    </xf>
    <xf numFmtId="0" fontId="4" fillId="0" borderId="10" xfId="53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0" xfId="53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8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2"/>
  <sheetViews>
    <sheetView tabSelected="1" zoomScalePageLayoutView="0" workbookViewId="0" topLeftCell="A1">
      <pane xSplit="4" ySplit="5" topLeftCell="T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2" sqref="C2:AW2"/>
    </sheetView>
  </sheetViews>
  <sheetFormatPr defaultColWidth="9.140625" defaultRowHeight="15"/>
  <cols>
    <col min="1" max="1" width="11.421875" style="3" bestFit="1" customWidth="1"/>
    <col min="2" max="2" width="17.7109375" style="3" bestFit="1" customWidth="1"/>
    <col min="3" max="3" width="3.57421875" style="3" bestFit="1" customWidth="1"/>
    <col min="4" max="4" width="41.7109375" style="2" bestFit="1" customWidth="1"/>
    <col min="5" max="8" width="8.140625" style="2" bestFit="1" customWidth="1"/>
    <col min="9" max="9" width="9.140625" style="2" bestFit="1" customWidth="1"/>
    <col min="10" max="10" width="7.140625" style="2" bestFit="1" customWidth="1"/>
    <col min="11" max="11" width="4.57421875" style="2" bestFit="1" customWidth="1"/>
    <col min="12" max="12" width="6.421875" style="2" bestFit="1" customWidth="1"/>
    <col min="13" max="13" width="8.57421875" style="2" bestFit="1" customWidth="1"/>
    <col min="14" max="14" width="7.140625" style="2" bestFit="1" customWidth="1"/>
    <col min="15" max="15" width="8.140625" style="2" bestFit="1" customWidth="1"/>
    <col min="16" max="16" width="7.140625" style="2" bestFit="1" customWidth="1"/>
    <col min="17" max="17" width="8.140625" style="2" bestFit="1" customWidth="1"/>
    <col min="18" max="19" width="7.140625" style="2" bestFit="1" customWidth="1"/>
    <col min="20" max="20" width="5.28125" style="2" bestFit="1" customWidth="1"/>
    <col min="21" max="21" width="6.421875" style="2" bestFit="1" customWidth="1"/>
    <col min="22" max="22" width="8.57421875" style="2" bestFit="1" customWidth="1"/>
    <col min="23" max="24" width="8.140625" style="2" bestFit="1" customWidth="1"/>
    <col min="25" max="26" width="7.140625" style="2" bestFit="1" customWidth="1"/>
    <col min="27" max="28" width="8.140625" style="2" bestFit="1" customWidth="1"/>
    <col min="29" max="29" width="5.28125" style="2" bestFit="1" customWidth="1"/>
    <col min="30" max="30" width="6.421875" style="2" bestFit="1" customWidth="1"/>
    <col min="31" max="31" width="8.57421875" style="2" bestFit="1" customWidth="1"/>
    <col min="32" max="32" width="7.57421875" style="2" customWidth="1"/>
    <col min="33" max="33" width="7.140625" style="2" customWidth="1"/>
    <col min="34" max="38" width="7.140625" style="2" bestFit="1" customWidth="1"/>
    <col min="39" max="39" width="8.140625" style="2" bestFit="1" customWidth="1"/>
    <col min="40" max="40" width="7.140625" style="2" bestFit="1" customWidth="1"/>
    <col min="41" max="41" width="8.140625" style="2" bestFit="1" customWidth="1"/>
    <col min="42" max="42" width="5.28125" style="2" bestFit="1" customWidth="1"/>
    <col min="43" max="43" width="6.421875" style="2" bestFit="1" customWidth="1"/>
    <col min="44" max="45" width="7.140625" style="2" bestFit="1" customWidth="1"/>
    <col min="46" max="46" width="8.140625" style="2" bestFit="1" customWidth="1"/>
    <col min="47" max="47" width="5.28125" style="2" bestFit="1" customWidth="1"/>
    <col min="48" max="48" width="6.421875" style="2" bestFit="1" customWidth="1"/>
    <col min="49" max="49" width="7.140625" style="2" bestFit="1" customWidth="1"/>
    <col min="50" max="50" width="7.140625" style="2" customWidth="1"/>
    <col min="51" max="16384" width="9.140625" style="2" customWidth="1"/>
  </cols>
  <sheetData>
    <row r="1" spans="16:49" ht="12.75"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U1" s="36" t="s">
        <v>3</v>
      </c>
      <c r="AV1" s="36"/>
      <c r="AW1" s="36"/>
    </row>
    <row r="2" spans="3:49" ht="30" customHeight="1">
      <c r="C2" s="37" t="s">
        <v>85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</row>
    <row r="3" spans="1:67" ht="29.25" customHeight="1">
      <c r="A3" s="39" t="s">
        <v>39</v>
      </c>
      <c r="B3" s="42" t="s">
        <v>45</v>
      </c>
      <c r="C3" s="42" t="s">
        <v>44</v>
      </c>
      <c r="D3" s="42"/>
      <c r="E3" s="30" t="s">
        <v>0</v>
      </c>
      <c r="F3" s="31"/>
      <c r="G3" s="31"/>
      <c r="H3" s="31"/>
      <c r="I3" s="31"/>
      <c r="J3" s="31"/>
      <c r="K3" s="31"/>
      <c r="L3" s="31"/>
      <c r="M3" s="32"/>
      <c r="N3" s="33" t="s">
        <v>54</v>
      </c>
      <c r="O3" s="33"/>
      <c r="P3" s="33"/>
      <c r="Q3" s="33"/>
      <c r="R3" s="33"/>
      <c r="S3" s="33"/>
      <c r="T3" s="33"/>
      <c r="U3" s="33"/>
      <c r="V3" s="33"/>
      <c r="W3" s="33" t="s">
        <v>1</v>
      </c>
      <c r="X3" s="33"/>
      <c r="Y3" s="33"/>
      <c r="Z3" s="33"/>
      <c r="AA3" s="33"/>
      <c r="AB3" s="33"/>
      <c r="AC3" s="33"/>
      <c r="AD3" s="33"/>
      <c r="AE3" s="33"/>
      <c r="AF3" s="33" t="s">
        <v>2</v>
      </c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 t="s">
        <v>40</v>
      </c>
      <c r="AT3" s="33"/>
      <c r="AU3" s="33"/>
      <c r="AV3" s="33"/>
      <c r="AW3" s="33"/>
      <c r="AY3" s="38" t="s">
        <v>63</v>
      </c>
      <c r="AZ3" s="38"/>
      <c r="BA3" s="38"/>
      <c r="BB3" s="38" t="s">
        <v>64</v>
      </c>
      <c r="BC3" s="38"/>
      <c r="BD3" s="38"/>
      <c r="BE3" s="38" t="s">
        <v>65</v>
      </c>
      <c r="BF3" s="45"/>
      <c r="BG3" s="45"/>
      <c r="BH3" s="38" t="s">
        <v>66</v>
      </c>
      <c r="BI3" s="38"/>
      <c r="BJ3" s="38"/>
      <c r="BK3" s="45" t="s">
        <v>67</v>
      </c>
      <c r="BL3" s="45"/>
      <c r="BM3" s="45"/>
      <c r="BN3" s="45" t="s">
        <v>68</v>
      </c>
      <c r="BO3" s="45"/>
    </row>
    <row r="4" spans="1:67" ht="103.5" customHeight="1">
      <c r="A4" s="40"/>
      <c r="B4" s="43"/>
      <c r="C4" s="43"/>
      <c r="D4" s="43"/>
      <c r="E4" s="34" t="s">
        <v>55</v>
      </c>
      <c r="F4" s="35"/>
      <c r="G4" s="34" t="s">
        <v>56</v>
      </c>
      <c r="H4" s="35"/>
      <c r="I4" s="34" t="s">
        <v>76</v>
      </c>
      <c r="J4" s="35"/>
      <c r="K4" s="30" t="s">
        <v>53</v>
      </c>
      <c r="L4" s="31"/>
      <c r="M4" s="32"/>
      <c r="N4" s="34" t="s">
        <v>57</v>
      </c>
      <c r="O4" s="35"/>
      <c r="P4" s="34" t="s">
        <v>82</v>
      </c>
      <c r="Q4" s="35"/>
      <c r="R4" s="34" t="s">
        <v>58</v>
      </c>
      <c r="S4" s="35"/>
      <c r="T4" s="30" t="s">
        <v>53</v>
      </c>
      <c r="U4" s="31"/>
      <c r="V4" s="32"/>
      <c r="W4" s="34" t="s">
        <v>80</v>
      </c>
      <c r="X4" s="35"/>
      <c r="Y4" s="34" t="s">
        <v>84</v>
      </c>
      <c r="Z4" s="35"/>
      <c r="AA4" s="34" t="s">
        <v>73</v>
      </c>
      <c r="AB4" s="35"/>
      <c r="AC4" s="30" t="s">
        <v>53</v>
      </c>
      <c r="AD4" s="31"/>
      <c r="AE4" s="32"/>
      <c r="AF4" s="34" t="s">
        <v>59</v>
      </c>
      <c r="AG4" s="35"/>
      <c r="AH4" s="34" t="s">
        <v>74</v>
      </c>
      <c r="AI4" s="35"/>
      <c r="AJ4" s="34" t="s">
        <v>60</v>
      </c>
      <c r="AK4" s="35"/>
      <c r="AL4" s="34" t="s">
        <v>75</v>
      </c>
      <c r="AM4" s="35"/>
      <c r="AN4" s="34" t="s">
        <v>79</v>
      </c>
      <c r="AO4" s="35"/>
      <c r="AP4" s="30" t="s">
        <v>53</v>
      </c>
      <c r="AQ4" s="31"/>
      <c r="AR4" s="32"/>
      <c r="AS4" s="34" t="s">
        <v>83</v>
      </c>
      <c r="AT4" s="35"/>
      <c r="AU4" s="30" t="s">
        <v>53</v>
      </c>
      <c r="AV4" s="31"/>
      <c r="AW4" s="32"/>
      <c r="AY4" s="38" t="s">
        <v>69</v>
      </c>
      <c r="AZ4" s="38"/>
      <c r="BA4" s="38" t="s">
        <v>70</v>
      </c>
      <c r="BB4" s="38" t="s">
        <v>69</v>
      </c>
      <c r="BC4" s="38"/>
      <c r="BD4" s="38" t="s">
        <v>70</v>
      </c>
      <c r="BE4" s="38" t="s">
        <v>69</v>
      </c>
      <c r="BF4" s="38"/>
      <c r="BG4" s="38" t="s">
        <v>70</v>
      </c>
      <c r="BH4" s="38" t="s">
        <v>69</v>
      </c>
      <c r="BI4" s="38"/>
      <c r="BJ4" s="38" t="s">
        <v>70</v>
      </c>
      <c r="BK4" s="38" t="s">
        <v>69</v>
      </c>
      <c r="BL4" s="38"/>
      <c r="BM4" s="38" t="s">
        <v>70</v>
      </c>
      <c r="BN4" s="38" t="s">
        <v>69</v>
      </c>
      <c r="BO4" s="38"/>
    </row>
    <row r="5" spans="1:67" ht="38.25">
      <c r="A5" s="41"/>
      <c r="B5" s="44"/>
      <c r="C5" s="44"/>
      <c r="D5" s="43"/>
      <c r="E5" s="18" t="s">
        <v>50</v>
      </c>
      <c r="F5" s="18" t="s">
        <v>51</v>
      </c>
      <c r="G5" s="18" t="s">
        <v>52</v>
      </c>
      <c r="H5" s="18" t="s">
        <v>51</v>
      </c>
      <c r="I5" s="18" t="s">
        <v>52</v>
      </c>
      <c r="J5" s="18" t="s">
        <v>51</v>
      </c>
      <c r="K5" s="8" t="s">
        <v>48</v>
      </c>
      <c r="L5" s="8" t="s">
        <v>49</v>
      </c>
      <c r="M5" s="5" t="s">
        <v>46</v>
      </c>
      <c r="N5" s="18" t="s">
        <v>52</v>
      </c>
      <c r="O5" s="18" t="s">
        <v>51</v>
      </c>
      <c r="P5" s="18" t="s">
        <v>52</v>
      </c>
      <c r="Q5" s="18" t="s">
        <v>51</v>
      </c>
      <c r="R5" s="18" t="s">
        <v>52</v>
      </c>
      <c r="S5" s="18" t="s">
        <v>51</v>
      </c>
      <c r="T5" s="8" t="s">
        <v>48</v>
      </c>
      <c r="U5" s="8" t="s">
        <v>49</v>
      </c>
      <c r="V5" s="5" t="s">
        <v>47</v>
      </c>
      <c r="W5" s="18" t="s">
        <v>52</v>
      </c>
      <c r="X5" s="18" t="s">
        <v>51</v>
      </c>
      <c r="Y5" s="18" t="s">
        <v>52</v>
      </c>
      <c r="Z5" s="18" t="s">
        <v>51</v>
      </c>
      <c r="AA5" s="18" t="s">
        <v>52</v>
      </c>
      <c r="AB5" s="18" t="s">
        <v>51</v>
      </c>
      <c r="AC5" s="8" t="s">
        <v>48</v>
      </c>
      <c r="AD5" s="8" t="s">
        <v>49</v>
      </c>
      <c r="AE5" s="5" t="s">
        <v>47</v>
      </c>
      <c r="AF5" s="18" t="s">
        <v>52</v>
      </c>
      <c r="AG5" s="18" t="s">
        <v>51</v>
      </c>
      <c r="AH5" s="18" t="s">
        <v>52</v>
      </c>
      <c r="AI5" s="18" t="s">
        <v>51</v>
      </c>
      <c r="AJ5" s="18" t="s">
        <v>52</v>
      </c>
      <c r="AK5" s="18" t="s">
        <v>51</v>
      </c>
      <c r="AL5" s="18" t="s">
        <v>52</v>
      </c>
      <c r="AM5" s="18" t="s">
        <v>51</v>
      </c>
      <c r="AN5" s="18" t="s">
        <v>52</v>
      </c>
      <c r="AO5" s="18" t="s">
        <v>51</v>
      </c>
      <c r="AP5" s="8" t="s">
        <v>48</v>
      </c>
      <c r="AQ5" s="8" t="s">
        <v>49</v>
      </c>
      <c r="AR5" s="5" t="s">
        <v>47</v>
      </c>
      <c r="AS5" s="18" t="s">
        <v>52</v>
      </c>
      <c r="AT5" s="18" t="s">
        <v>51</v>
      </c>
      <c r="AU5" s="8" t="s">
        <v>48</v>
      </c>
      <c r="AV5" s="8" t="s">
        <v>49</v>
      </c>
      <c r="AW5" s="5" t="s">
        <v>47</v>
      </c>
      <c r="AY5" s="13" t="s">
        <v>71</v>
      </c>
      <c r="AZ5" s="13" t="s">
        <v>72</v>
      </c>
      <c r="BA5" s="38"/>
      <c r="BB5" s="13" t="s">
        <v>71</v>
      </c>
      <c r="BC5" s="13" t="s">
        <v>72</v>
      </c>
      <c r="BD5" s="38"/>
      <c r="BE5" s="13" t="s">
        <v>71</v>
      </c>
      <c r="BF5" s="13" t="s">
        <v>72</v>
      </c>
      <c r="BG5" s="38"/>
      <c r="BH5" s="13" t="s">
        <v>71</v>
      </c>
      <c r="BI5" s="13" t="s">
        <v>72</v>
      </c>
      <c r="BJ5" s="38"/>
      <c r="BK5" s="13" t="s">
        <v>71</v>
      </c>
      <c r="BL5" s="13" t="s">
        <v>72</v>
      </c>
      <c r="BM5" s="38"/>
      <c r="BN5" s="13" t="s">
        <v>71</v>
      </c>
      <c r="BO5" s="13" t="s">
        <v>72</v>
      </c>
    </row>
    <row r="6" spans="1:67" ht="12.75">
      <c r="A6" s="26">
        <v>45016</v>
      </c>
      <c r="B6" s="10" t="s">
        <v>61</v>
      </c>
      <c r="C6" s="1">
        <v>1</v>
      </c>
      <c r="D6" s="6" t="s">
        <v>4</v>
      </c>
      <c r="E6" s="19">
        <v>64.59</v>
      </c>
      <c r="F6" s="25">
        <v>74.95</v>
      </c>
      <c r="G6" s="19">
        <v>55.99</v>
      </c>
      <c r="H6" s="25">
        <v>84.99</v>
      </c>
      <c r="I6" s="19">
        <v>85.89</v>
      </c>
      <c r="J6" s="25">
        <v>95.99</v>
      </c>
      <c r="K6" s="9">
        <v>3</v>
      </c>
      <c r="L6" s="11">
        <f>IF(ISNUMBER(E6),1,0)+IF(ISNUMBER(G6),1,0)+IF(ISNUMBER(I6),1,0)</f>
        <v>3</v>
      </c>
      <c r="M6" s="7">
        <f>L6/K6*100</f>
        <v>100</v>
      </c>
      <c r="N6" s="19">
        <v>99.5</v>
      </c>
      <c r="O6" s="25">
        <v>99.5</v>
      </c>
      <c r="P6" s="19">
        <v>59.99</v>
      </c>
      <c r="Q6" s="25">
        <v>85</v>
      </c>
      <c r="R6" s="19">
        <v>59.12</v>
      </c>
      <c r="S6" s="25">
        <v>78</v>
      </c>
      <c r="T6" s="9">
        <v>3</v>
      </c>
      <c r="U6" s="11">
        <f>IF(ISNUMBER(N6),1,0)+IF(ISNUMBER(P6),1,0)+IF(ISNUMBER(R6),1,0)</f>
        <v>3</v>
      </c>
      <c r="V6" s="7">
        <f>U6/T6*100</f>
        <v>100</v>
      </c>
      <c r="W6" s="27">
        <v>78</v>
      </c>
      <c r="X6" s="28">
        <v>95</v>
      </c>
      <c r="Y6" s="19">
        <v>65</v>
      </c>
      <c r="Z6" s="25">
        <v>80</v>
      </c>
      <c r="AA6" s="19">
        <v>60</v>
      </c>
      <c r="AB6" s="25">
        <v>98</v>
      </c>
      <c r="AC6" s="9">
        <v>3</v>
      </c>
      <c r="AD6" s="11">
        <f>IF(ISNUMBER(W9),1,0)+IF(ISNUMBER(Y6),1,0)+IF(ISNUMBER(AA6),1,0)</f>
        <v>3</v>
      </c>
      <c r="AE6" s="7">
        <f>AD6/AC6*100</f>
        <v>100</v>
      </c>
      <c r="AF6" s="19" t="s">
        <v>62</v>
      </c>
      <c r="AG6" s="25" t="s">
        <v>62</v>
      </c>
      <c r="AH6" s="19">
        <v>70</v>
      </c>
      <c r="AI6" s="25">
        <v>95</v>
      </c>
      <c r="AJ6" s="19" t="s">
        <v>62</v>
      </c>
      <c r="AK6" s="25" t="s">
        <v>62</v>
      </c>
      <c r="AL6" s="19">
        <v>55</v>
      </c>
      <c r="AM6" s="25">
        <v>98</v>
      </c>
      <c r="AN6" s="19" t="s">
        <v>62</v>
      </c>
      <c r="AO6" s="25" t="s">
        <v>62</v>
      </c>
      <c r="AP6" s="9">
        <v>5</v>
      </c>
      <c r="AQ6" s="12">
        <f>IF(ISNUMBER(AF6),1,0)+IF(ISNUMBER(AH6),1,0)+IF(ISNUMBER(AJ6),1,0)+IF(ISNUMBER(AL6),1,0)+IF(ISNUMBER(AN6),1,0)</f>
        <v>2</v>
      </c>
      <c r="AR6" s="7">
        <f>AQ6/AP6*100</f>
        <v>40</v>
      </c>
      <c r="AS6" s="19">
        <v>65.999</v>
      </c>
      <c r="AT6" s="25">
        <v>98.99</v>
      </c>
      <c r="AU6" s="9">
        <v>1</v>
      </c>
      <c r="AV6" s="12">
        <f aca="true" t="shared" si="0" ref="AV6:AV45">IF(ISNUMBER(AS6),1,0)</f>
        <v>1</v>
      </c>
      <c r="AW6" s="7">
        <f>AV6/AU6*100</f>
        <v>100</v>
      </c>
      <c r="AY6" s="14">
        <f aca="true" t="shared" si="1" ref="AY6:AY45">IF(SUM(E6,G6,I6)=0,"",ROUND(AVERAGE(E6,G6,I6),2))</f>
        <v>68.82</v>
      </c>
      <c r="AZ6" s="14">
        <f aca="true" t="shared" si="2" ref="AZ6:AZ45">IF(SUM(F6,H6,J6)=0,"",ROUND(AVERAGE(F6,H6,J6),2))</f>
        <v>85.31</v>
      </c>
      <c r="BA6" s="15">
        <f aca="true" t="shared" si="3" ref="BA6:BA45">M6</f>
        <v>100</v>
      </c>
      <c r="BB6" s="14">
        <f aca="true" t="shared" si="4" ref="BB6:BB21">IF(SUM(N6,P6,R6)=0,"",ROUND(AVERAGE(N6,P6,R6),2))</f>
        <v>72.87</v>
      </c>
      <c r="BC6" s="14">
        <f aca="true" t="shared" si="5" ref="BC6:BC21">IF(SUM(O6,Q6,S6)=0,"",ROUND(AVERAGE(O6,Q6,S6),2))</f>
        <v>87.5</v>
      </c>
      <c r="BD6" s="15">
        <f aca="true" t="shared" si="6" ref="BD6:BD45">V6</f>
        <v>100</v>
      </c>
      <c r="BE6" s="14">
        <f aca="true" t="shared" si="7" ref="BE6:BE45">IF(SUM(W9,Y6,AA6)=0,"",ROUND(AVERAGE(W9,Y6,AA6),2))</f>
        <v>63.33</v>
      </c>
      <c r="BF6" s="14">
        <f aca="true" t="shared" si="8" ref="BF6:BF45">IF(SUM(X9,Z6,AB6)=0,"",ROUND(AVERAGE(X9,Z6,AB6),2))</f>
        <v>88.33</v>
      </c>
      <c r="BG6" s="15">
        <f aca="true" t="shared" si="9" ref="BG6:BG45">AE6</f>
        <v>100</v>
      </c>
      <c r="BH6" s="15">
        <f aca="true" t="shared" si="10" ref="BH6:BH45">IF(SUM(AF6,AH6,AJ6,AL6,AN6)=0,"",AVERAGE(AF6,AH6,AJ6,AL6,AN6))</f>
        <v>62.5</v>
      </c>
      <c r="BI6" s="15">
        <f aca="true" t="shared" si="11" ref="BI6:BI45">IF(SUM(AG6,AI6,AK6,AM6,AO6)=0,"",AVERAGE(AG6,AI6,AK6,AM6,AO6))</f>
        <v>96.5</v>
      </c>
      <c r="BJ6" s="15">
        <f aca="true" t="shared" si="12" ref="BJ6:BJ45">AR6</f>
        <v>40</v>
      </c>
      <c r="BK6" s="15">
        <f>IF(SUM(AS6)=0,"",AS6)</f>
        <v>65.999</v>
      </c>
      <c r="BL6" s="15">
        <f>IF(SUM(AT6)=0,"",AT6)</f>
        <v>98.99</v>
      </c>
      <c r="BM6" s="15">
        <f>AW6</f>
        <v>100</v>
      </c>
      <c r="BN6" s="16">
        <f>ROUND(AVERAGE(AY6,BB6,BE6,BH6,BK6),2)</f>
        <v>66.7</v>
      </c>
      <c r="BO6" s="16">
        <f>ROUND(AVERAGE(AZ6,BC6,BF6,BI6,BL6),2)</f>
        <v>91.33</v>
      </c>
    </row>
    <row r="7" spans="1:67" ht="12.75">
      <c r="A7" s="26">
        <v>45016</v>
      </c>
      <c r="B7" s="10" t="s">
        <v>61</v>
      </c>
      <c r="C7" s="1">
        <v>2</v>
      </c>
      <c r="D7" s="6" t="s">
        <v>5</v>
      </c>
      <c r="E7" s="19">
        <v>78.99</v>
      </c>
      <c r="F7" s="25">
        <v>126.8</v>
      </c>
      <c r="G7" s="19">
        <v>75.99</v>
      </c>
      <c r="H7" s="25">
        <v>125</v>
      </c>
      <c r="I7" s="19">
        <v>74.99</v>
      </c>
      <c r="J7" s="25">
        <v>124.8</v>
      </c>
      <c r="K7" s="9">
        <v>3</v>
      </c>
      <c r="L7" s="11">
        <f aca="true" t="shared" si="13" ref="L7:L45">IF(ISNUMBER(E7),1,0)+IF(ISNUMBER(G7),1,0)+IF(ISNUMBER(I7),1,0)</f>
        <v>3</v>
      </c>
      <c r="M7" s="7">
        <f aca="true" t="shared" si="14" ref="M7:M45">L7/K7*100</f>
        <v>100</v>
      </c>
      <c r="N7" s="19">
        <v>128.75</v>
      </c>
      <c r="O7" s="25">
        <v>165.55</v>
      </c>
      <c r="P7" s="19">
        <v>69.99</v>
      </c>
      <c r="Q7" s="25">
        <v>99</v>
      </c>
      <c r="R7" s="19">
        <v>94.9693</v>
      </c>
      <c r="S7" s="25">
        <v>118</v>
      </c>
      <c r="T7" s="9">
        <v>3</v>
      </c>
      <c r="U7" s="11">
        <f aca="true" t="shared" si="15" ref="U7:U45">IF(ISNUMBER(N7),1,0)+IF(ISNUMBER(P7),1,0)+IF(ISNUMBER(R7),1,0)</f>
        <v>3</v>
      </c>
      <c r="V7" s="7">
        <f aca="true" t="shared" si="16" ref="V7:V45">U7/T7*100</f>
        <v>100</v>
      </c>
      <c r="W7" s="27">
        <v>98</v>
      </c>
      <c r="X7" s="28">
        <v>125</v>
      </c>
      <c r="Y7" s="19">
        <v>98.0087</v>
      </c>
      <c r="Z7" s="25">
        <v>125</v>
      </c>
      <c r="AA7" s="19">
        <v>125</v>
      </c>
      <c r="AB7" s="25">
        <v>170</v>
      </c>
      <c r="AC7" s="9">
        <v>3</v>
      </c>
      <c r="AD7" s="11">
        <f aca="true" t="shared" si="17" ref="AD7:AD45">IF(ISNUMBER(W10),1,0)+IF(ISNUMBER(Y7),1,0)+IF(ISNUMBER(AA7),1,0)</f>
        <v>3</v>
      </c>
      <c r="AE7" s="7">
        <f aca="true" t="shared" si="18" ref="AE7:AE45">AD7/AC7*100</f>
        <v>100</v>
      </c>
      <c r="AF7" s="19" t="s">
        <v>62</v>
      </c>
      <c r="AG7" s="25" t="s">
        <v>62</v>
      </c>
      <c r="AH7" s="19">
        <v>125</v>
      </c>
      <c r="AI7" s="25">
        <v>135</v>
      </c>
      <c r="AJ7" s="19" t="s">
        <v>62</v>
      </c>
      <c r="AK7" s="25" t="s">
        <v>62</v>
      </c>
      <c r="AL7" s="19">
        <v>95</v>
      </c>
      <c r="AM7" s="25">
        <v>158</v>
      </c>
      <c r="AN7" s="19" t="s">
        <v>62</v>
      </c>
      <c r="AO7" s="25" t="s">
        <v>62</v>
      </c>
      <c r="AP7" s="9">
        <v>5</v>
      </c>
      <c r="AQ7" s="12">
        <f aca="true" t="shared" si="19" ref="AQ7:AQ45">IF(ISNUMBER(AF7),1,0)+IF(ISNUMBER(AH7),1,0)+IF(ISNUMBER(AJ7),1,0)+IF(ISNUMBER(AL7),1,0)+IF(ISNUMBER(AN7),1,0)</f>
        <v>2</v>
      </c>
      <c r="AR7" s="7">
        <f>AQ7/AP7*100</f>
        <v>40</v>
      </c>
      <c r="AS7" s="19">
        <v>89.23</v>
      </c>
      <c r="AT7" s="25">
        <v>120.5</v>
      </c>
      <c r="AU7" s="9">
        <v>1</v>
      </c>
      <c r="AV7" s="12">
        <f t="shared" si="0"/>
        <v>1</v>
      </c>
      <c r="AW7" s="7">
        <f aca="true" t="shared" si="20" ref="AW7:AW45">AV7/AU7*100</f>
        <v>100</v>
      </c>
      <c r="AY7" s="14">
        <f t="shared" si="1"/>
        <v>76.66</v>
      </c>
      <c r="AZ7" s="14">
        <f t="shared" si="2"/>
        <v>125.53</v>
      </c>
      <c r="BA7" s="15">
        <f t="shared" si="3"/>
        <v>100</v>
      </c>
      <c r="BB7" s="14">
        <f t="shared" si="4"/>
        <v>97.9</v>
      </c>
      <c r="BC7" s="14">
        <f t="shared" si="5"/>
        <v>127.52</v>
      </c>
      <c r="BD7" s="15">
        <f t="shared" si="6"/>
        <v>100</v>
      </c>
      <c r="BE7" s="14">
        <f t="shared" si="7"/>
        <v>116</v>
      </c>
      <c r="BF7" s="14">
        <f t="shared" si="8"/>
        <v>153.33</v>
      </c>
      <c r="BG7" s="15">
        <f t="shared" si="9"/>
        <v>100</v>
      </c>
      <c r="BH7" s="15">
        <f t="shared" si="10"/>
        <v>110</v>
      </c>
      <c r="BI7" s="15">
        <f t="shared" si="11"/>
        <v>146.5</v>
      </c>
      <c r="BJ7" s="15">
        <f t="shared" si="12"/>
        <v>40</v>
      </c>
      <c r="BK7" s="15">
        <f aca="true" t="shared" si="21" ref="BK7:BK45">IF(SUM(AS7)=0,"",AS7)</f>
        <v>89.23</v>
      </c>
      <c r="BL7" s="15">
        <f aca="true" t="shared" si="22" ref="BL7:BL45">IF(SUM(AT7)=0,"",AT7)</f>
        <v>120.5</v>
      </c>
      <c r="BM7" s="15">
        <f aca="true" t="shared" si="23" ref="BM7:BM45">AW7</f>
        <v>100</v>
      </c>
      <c r="BN7" s="16">
        <f aca="true" t="shared" si="24" ref="BN7:BO45">ROUND(AVERAGE(AY7,BB7,BE7,BH7,BK7),2)</f>
        <v>97.96</v>
      </c>
      <c r="BO7" s="16">
        <f t="shared" si="24"/>
        <v>134.68</v>
      </c>
    </row>
    <row r="8" spans="1:67" ht="12.75">
      <c r="A8" s="26">
        <v>45016</v>
      </c>
      <c r="B8" s="10" t="s">
        <v>61</v>
      </c>
      <c r="C8" s="1">
        <v>3</v>
      </c>
      <c r="D8" s="6" t="s">
        <v>6</v>
      </c>
      <c r="E8" s="19">
        <v>72.73</v>
      </c>
      <c r="F8" s="25">
        <v>125</v>
      </c>
      <c r="G8" s="19">
        <v>89.99</v>
      </c>
      <c r="H8" s="25">
        <v>167.47</v>
      </c>
      <c r="I8" s="19">
        <v>91.69</v>
      </c>
      <c r="J8" s="25">
        <v>155.5</v>
      </c>
      <c r="K8" s="9">
        <v>3</v>
      </c>
      <c r="L8" s="11">
        <f t="shared" si="13"/>
        <v>3</v>
      </c>
      <c r="M8" s="7">
        <f t="shared" si="14"/>
        <v>100</v>
      </c>
      <c r="N8" s="19">
        <v>128.99</v>
      </c>
      <c r="O8" s="25">
        <v>213.33</v>
      </c>
      <c r="P8" s="19">
        <v>89.99</v>
      </c>
      <c r="Q8" s="25">
        <v>98.9</v>
      </c>
      <c r="R8" s="19">
        <v>126</v>
      </c>
      <c r="S8" s="25">
        <v>156</v>
      </c>
      <c r="T8" s="9">
        <v>3</v>
      </c>
      <c r="U8" s="11">
        <f t="shared" si="15"/>
        <v>3</v>
      </c>
      <c r="V8" s="7">
        <f t="shared" si="16"/>
        <v>100</v>
      </c>
      <c r="W8" s="27">
        <v>156</v>
      </c>
      <c r="X8" s="28">
        <v>185</v>
      </c>
      <c r="Y8" s="19">
        <v>136</v>
      </c>
      <c r="Z8" s="25">
        <v>156</v>
      </c>
      <c r="AA8" s="19">
        <v>172</v>
      </c>
      <c r="AB8" s="25">
        <v>180</v>
      </c>
      <c r="AC8" s="9">
        <v>3</v>
      </c>
      <c r="AD8" s="11">
        <f t="shared" si="17"/>
        <v>3</v>
      </c>
      <c r="AE8" s="7">
        <f t="shared" si="18"/>
        <v>100</v>
      </c>
      <c r="AF8" s="19" t="s">
        <v>62</v>
      </c>
      <c r="AG8" s="25" t="s">
        <v>62</v>
      </c>
      <c r="AH8" s="19">
        <v>155</v>
      </c>
      <c r="AI8" s="25">
        <v>155</v>
      </c>
      <c r="AJ8" s="19" t="s">
        <v>62</v>
      </c>
      <c r="AK8" s="25" t="s">
        <v>62</v>
      </c>
      <c r="AL8" s="19">
        <v>120</v>
      </c>
      <c r="AM8" s="25">
        <v>184</v>
      </c>
      <c r="AN8" s="19" t="s">
        <v>62</v>
      </c>
      <c r="AO8" s="25" t="s">
        <v>62</v>
      </c>
      <c r="AP8" s="9">
        <v>5</v>
      </c>
      <c r="AQ8" s="12">
        <f t="shared" si="19"/>
        <v>2</v>
      </c>
      <c r="AR8" s="7">
        <f aca="true" t="shared" si="25" ref="AR8:AR45">AQ8/AP8*100</f>
        <v>40</v>
      </c>
      <c r="AS8" s="19">
        <v>120</v>
      </c>
      <c r="AT8" s="25">
        <v>155</v>
      </c>
      <c r="AU8" s="9">
        <v>1</v>
      </c>
      <c r="AV8" s="12">
        <f t="shared" si="0"/>
        <v>1</v>
      </c>
      <c r="AW8" s="7">
        <f t="shared" si="20"/>
        <v>100</v>
      </c>
      <c r="AY8" s="14">
        <f t="shared" si="1"/>
        <v>84.8</v>
      </c>
      <c r="AZ8" s="14">
        <f t="shared" si="2"/>
        <v>149.32</v>
      </c>
      <c r="BA8" s="15">
        <f t="shared" si="3"/>
        <v>100</v>
      </c>
      <c r="BB8" s="14">
        <f t="shared" si="4"/>
        <v>114.99</v>
      </c>
      <c r="BC8" s="14">
        <f t="shared" si="5"/>
        <v>156.08</v>
      </c>
      <c r="BD8" s="15">
        <f t="shared" si="6"/>
        <v>100</v>
      </c>
      <c r="BE8" s="14">
        <f t="shared" si="7"/>
        <v>102.67</v>
      </c>
      <c r="BF8" s="14">
        <f t="shared" si="8"/>
        <v>112</v>
      </c>
      <c r="BG8" s="15">
        <f t="shared" si="9"/>
        <v>100</v>
      </c>
      <c r="BH8" s="15">
        <f t="shared" si="10"/>
        <v>137.5</v>
      </c>
      <c r="BI8" s="15">
        <f t="shared" si="11"/>
        <v>169.5</v>
      </c>
      <c r="BJ8" s="15">
        <f t="shared" si="12"/>
        <v>40</v>
      </c>
      <c r="BK8" s="15">
        <f t="shared" si="21"/>
        <v>120</v>
      </c>
      <c r="BL8" s="15">
        <f t="shared" si="22"/>
        <v>155</v>
      </c>
      <c r="BM8" s="15">
        <f t="shared" si="23"/>
        <v>100</v>
      </c>
      <c r="BN8" s="16">
        <f t="shared" si="24"/>
        <v>111.99</v>
      </c>
      <c r="BO8" s="16">
        <f t="shared" si="24"/>
        <v>148.38</v>
      </c>
    </row>
    <row r="9" spans="1:67" ht="12.75">
      <c r="A9" s="26">
        <v>45016</v>
      </c>
      <c r="B9" s="10" t="s">
        <v>61</v>
      </c>
      <c r="C9" s="1">
        <v>4</v>
      </c>
      <c r="D9" s="6" t="s">
        <v>7</v>
      </c>
      <c r="E9" s="19">
        <v>89.69</v>
      </c>
      <c r="F9" s="25">
        <v>199.98</v>
      </c>
      <c r="G9" s="19">
        <v>65.47</v>
      </c>
      <c r="H9" s="25">
        <v>125</v>
      </c>
      <c r="I9" s="19">
        <v>66.99</v>
      </c>
      <c r="J9" s="25">
        <v>126</v>
      </c>
      <c r="K9" s="9">
        <v>3</v>
      </c>
      <c r="L9" s="11">
        <f t="shared" si="13"/>
        <v>3</v>
      </c>
      <c r="M9" s="7">
        <f t="shared" si="14"/>
        <v>100</v>
      </c>
      <c r="N9" s="19">
        <v>79</v>
      </c>
      <c r="O9" s="25">
        <v>205</v>
      </c>
      <c r="P9" s="19">
        <v>71.8</v>
      </c>
      <c r="Q9" s="25">
        <v>119.8</v>
      </c>
      <c r="R9" s="19">
        <v>55.68</v>
      </c>
      <c r="S9" s="25">
        <v>118.8</v>
      </c>
      <c r="T9" s="9">
        <v>3</v>
      </c>
      <c r="U9" s="11">
        <f t="shared" si="15"/>
        <v>3</v>
      </c>
      <c r="V9" s="7">
        <f t="shared" si="16"/>
        <v>100</v>
      </c>
      <c r="W9" s="19">
        <v>65</v>
      </c>
      <c r="X9" s="25">
        <v>87</v>
      </c>
      <c r="Y9" s="19">
        <v>68.0048</v>
      </c>
      <c r="Z9" s="25">
        <v>86.6</v>
      </c>
      <c r="AA9" s="19">
        <v>90</v>
      </c>
      <c r="AB9" s="25">
        <v>170</v>
      </c>
      <c r="AC9" s="9">
        <v>3</v>
      </c>
      <c r="AD9" s="11">
        <f t="shared" si="17"/>
        <v>3</v>
      </c>
      <c r="AE9" s="7">
        <f t="shared" si="18"/>
        <v>100</v>
      </c>
      <c r="AF9" s="19" t="s">
        <v>62</v>
      </c>
      <c r="AG9" s="25" t="s">
        <v>62</v>
      </c>
      <c r="AH9" s="19" t="s">
        <v>62</v>
      </c>
      <c r="AI9" s="25" t="s">
        <v>62</v>
      </c>
      <c r="AJ9" s="19" t="s">
        <v>62</v>
      </c>
      <c r="AK9" s="25" t="s">
        <v>62</v>
      </c>
      <c r="AL9" s="19">
        <v>95</v>
      </c>
      <c r="AM9" s="25">
        <v>185</v>
      </c>
      <c r="AN9" s="19" t="s">
        <v>62</v>
      </c>
      <c r="AO9" s="25" t="s">
        <v>62</v>
      </c>
      <c r="AP9" s="9">
        <v>5</v>
      </c>
      <c r="AQ9" s="12">
        <f t="shared" si="19"/>
        <v>1</v>
      </c>
      <c r="AR9" s="7">
        <f t="shared" si="25"/>
        <v>20</v>
      </c>
      <c r="AS9" s="19">
        <v>83</v>
      </c>
      <c r="AT9" s="25">
        <v>125</v>
      </c>
      <c r="AU9" s="9">
        <v>1</v>
      </c>
      <c r="AV9" s="12">
        <f t="shared" si="0"/>
        <v>1</v>
      </c>
      <c r="AW9" s="7">
        <f t="shared" si="20"/>
        <v>100</v>
      </c>
      <c r="AY9" s="14">
        <f t="shared" si="1"/>
        <v>74.05</v>
      </c>
      <c r="AZ9" s="14">
        <f t="shared" si="2"/>
        <v>150.33</v>
      </c>
      <c r="BA9" s="15">
        <f t="shared" si="3"/>
        <v>100</v>
      </c>
      <c r="BB9" s="14">
        <f t="shared" si="4"/>
        <v>68.83</v>
      </c>
      <c r="BC9" s="14">
        <f t="shared" si="5"/>
        <v>147.87</v>
      </c>
      <c r="BD9" s="15">
        <f t="shared" si="6"/>
        <v>100</v>
      </c>
      <c r="BE9" s="14">
        <f t="shared" si="7"/>
        <v>59.33</v>
      </c>
      <c r="BF9" s="14">
        <f t="shared" si="8"/>
        <v>93.87</v>
      </c>
      <c r="BG9" s="15">
        <f t="shared" si="9"/>
        <v>100</v>
      </c>
      <c r="BH9" s="15">
        <f t="shared" si="10"/>
        <v>95</v>
      </c>
      <c r="BI9" s="15">
        <f t="shared" si="11"/>
        <v>185</v>
      </c>
      <c r="BJ9" s="15">
        <f t="shared" si="12"/>
        <v>20</v>
      </c>
      <c r="BK9" s="15">
        <f t="shared" si="21"/>
        <v>83</v>
      </c>
      <c r="BL9" s="15">
        <f t="shared" si="22"/>
        <v>125</v>
      </c>
      <c r="BM9" s="15">
        <f t="shared" si="23"/>
        <v>100</v>
      </c>
      <c r="BN9" s="16">
        <f t="shared" si="24"/>
        <v>76.04</v>
      </c>
      <c r="BO9" s="16">
        <f t="shared" si="24"/>
        <v>140.41</v>
      </c>
    </row>
    <row r="10" spans="1:67" ht="12.75">
      <c r="A10" s="26">
        <v>45016</v>
      </c>
      <c r="B10" s="10" t="s">
        <v>61</v>
      </c>
      <c r="C10" s="1">
        <v>5</v>
      </c>
      <c r="D10" s="6" t="s">
        <v>8</v>
      </c>
      <c r="E10" s="19">
        <v>104.69</v>
      </c>
      <c r="F10" s="25">
        <v>169.9</v>
      </c>
      <c r="G10" s="19">
        <v>109.99</v>
      </c>
      <c r="H10" s="25">
        <v>183.99</v>
      </c>
      <c r="I10" s="19">
        <v>109.99</v>
      </c>
      <c r="J10" s="25">
        <v>132</v>
      </c>
      <c r="K10" s="9">
        <v>3</v>
      </c>
      <c r="L10" s="11">
        <f t="shared" si="13"/>
        <v>3</v>
      </c>
      <c r="M10" s="7">
        <f t="shared" si="14"/>
        <v>100</v>
      </c>
      <c r="N10" s="19">
        <v>150.0012</v>
      </c>
      <c r="O10" s="25">
        <v>162.22</v>
      </c>
      <c r="P10" s="19">
        <v>76.99</v>
      </c>
      <c r="Q10" s="25">
        <v>154</v>
      </c>
      <c r="R10" s="19">
        <v>109.99</v>
      </c>
      <c r="S10" s="25">
        <v>145</v>
      </c>
      <c r="T10" s="9">
        <v>3</v>
      </c>
      <c r="U10" s="11">
        <f t="shared" si="15"/>
        <v>3</v>
      </c>
      <c r="V10" s="7">
        <f t="shared" si="16"/>
        <v>100</v>
      </c>
      <c r="W10" s="19">
        <v>125</v>
      </c>
      <c r="X10" s="25">
        <v>165</v>
      </c>
      <c r="Y10" s="19">
        <v>120</v>
      </c>
      <c r="Z10" s="25">
        <v>154</v>
      </c>
      <c r="AA10" s="19">
        <v>136</v>
      </c>
      <c r="AB10" s="20">
        <v>178</v>
      </c>
      <c r="AC10" s="9">
        <v>3</v>
      </c>
      <c r="AD10" s="11">
        <f t="shared" si="17"/>
        <v>3</v>
      </c>
      <c r="AE10" s="7">
        <f t="shared" si="18"/>
        <v>100</v>
      </c>
      <c r="AF10" s="19" t="s">
        <v>62</v>
      </c>
      <c r="AG10" s="25" t="s">
        <v>62</v>
      </c>
      <c r="AH10" s="19" t="s">
        <v>62</v>
      </c>
      <c r="AI10" s="25" t="s">
        <v>62</v>
      </c>
      <c r="AJ10" s="19" t="s">
        <v>62</v>
      </c>
      <c r="AK10" s="25" t="s">
        <v>62</v>
      </c>
      <c r="AL10" s="19">
        <v>128</v>
      </c>
      <c r="AM10" s="25">
        <v>155</v>
      </c>
      <c r="AN10" s="19">
        <v>125.0012</v>
      </c>
      <c r="AO10" s="25">
        <v>155</v>
      </c>
      <c r="AP10" s="9">
        <v>5</v>
      </c>
      <c r="AQ10" s="12">
        <f t="shared" si="19"/>
        <v>2</v>
      </c>
      <c r="AR10" s="7">
        <f t="shared" si="25"/>
        <v>40</v>
      </c>
      <c r="AS10" s="19">
        <v>110</v>
      </c>
      <c r="AT10" s="25">
        <v>183.99</v>
      </c>
      <c r="AU10" s="9">
        <v>1</v>
      </c>
      <c r="AV10" s="12">
        <f t="shared" si="0"/>
        <v>1</v>
      </c>
      <c r="AW10" s="7">
        <f t="shared" si="20"/>
        <v>100</v>
      </c>
      <c r="AY10" s="14">
        <f t="shared" si="1"/>
        <v>108.22</v>
      </c>
      <c r="AZ10" s="14">
        <f t="shared" si="2"/>
        <v>161.96</v>
      </c>
      <c r="BA10" s="15">
        <f t="shared" si="3"/>
        <v>100</v>
      </c>
      <c r="BB10" s="14">
        <f t="shared" si="4"/>
        <v>112.33</v>
      </c>
      <c r="BC10" s="14">
        <f t="shared" si="5"/>
        <v>153.74</v>
      </c>
      <c r="BD10" s="15">
        <f t="shared" si="6"/>
        <v>100</v>
      </c>
      <c r="BE10" s="14">
        <f t="shared" si="7"/>
        <v>302</v>
      </c>
      <c r="BF10" s="14">
        <f t="shared" si="8"/>
        <v>410.67</v>
      </c>
      <c r="BG10" s="15">
        <f t="shared" si="9"/>
        <v>100</v>
      </c>
      <c r="BH10" s="15">
        <f t="shared" si="10"/>
        <v>126.50059999999999</v>
      </c>
      <c r="BI10" s="15">
        <f t="shared" si="11"/>
        <v>155</v>
      </c>
      <c r="BJ10" s="15">
        <f t="shared" si="12"/>
        <v>40</v>
      </c>
      <c r="BK10" s="15">
        <f t="shared" si="21"/>
        <v>110</v>
      </c>
      <c r="BL10" s="15">
        <f t="shared" si="22"/>
        <v>183.99</v>
      </c>
      <c r="BM10" s="15">
        <f t="shared" si="23"/>
        <v>100</v>
      </c>
      <c r="BN10" s="16">
        <f t="shared" si="24"/>
        <v>151.81</v>
      </c>
      <c r="BO10" s="16">
        <f t="shared" si="24"/>
        <v>213.07</v>
      </c>
    </row>
    <row r="11" spans="1:67" ht="12.75">
      <c r="A11" s="26">
        <v>45016</v>
      </c>
      <c r="B11" s="10" t="s">
        <v>61</v>
      </c>
      <c r="C11" s="1">
        <v>6</v>
      </c>
      <c r="D11" s="6" t="s">
        <v>9</v>
      </c>
      <c r="E11" s="19">
        <v>59.99</v>
      </c>
      <c r="F11" s="25">
        <v>64.99</v>
      </c>
      <c r="G11" s="19">
        <v>59.99</v>
      </c>
      <c r="H11" s="25">
        <v>99.99</v>
      </c>
      <c r="I11" s="19">
        <v>59.99</v>
      </c>
      <c r="J11" s="25">
        <v>63.99</v>
      </c>
      <c r="K11" s="9">
        <v>3</v>
      </c>
      <c r="L11" s="11">
        <f t="shared" si="13"/>
        <v>3</v>
      </c>
      <c r="M11" s="7">
        <f t="shared" si="14"/>
        <v>100</v>
      </c>
      <c r="N11" s="19">
        <v>65</v>
      </c>
      <c r="O11" s="25">
        <v>105</v>
      </c>
      <c r="P11" s="19">
        <v>59.99</v>
      </c>
      <c r="Q11" s="20">
        <v>59.99</v>
      </c>
      <c r="R11" s="19">
        <v>64.9</v>
      </c>
      <c r="S11" s="25">
        <v>64.9</v>
      </c>
      <c r="T11" s="9">
        <v>3</v>
      </c>
      <c r="U11" s="11">
        <f t="shared" si="15"/>
        <v>3</v>
      </c>
      <c r="V11" s="7">
        <f t="shared" si="16"/>
        <v>100</v>
      </c>
      <c r="W11" s="19">
        <v>0</v>
      </c>
      <c r="X11" s="25">
        <v>0</v>
      </c>
      <c r="Y11" s="19" t="s">
        <v>62</v>
      </c>
      <c r="Z11" s="20" t="s">
        <v>62</v>
      </c>
      <c r="AA11" s="19">
        <v>75</v>
      </c>
      <c r="AB11" s="20">
        <v>115</v>
      </c>
      <c r="AC11" s="9">
        <v>3</v>
      </c>
      <c r="AD11" s="11">
        <f t="shared" si="17"/>
        <v>2</v>
      </c>
      <c r="AE11" s="7">
        <f t="shared" si="18"/>
        <v>66.66666666666666</v>
      </c>
      <c r="AF11" s="19" t="s">
        <v>62</v>
      </c>
      <c r="AG11" s="25" t="s">
        <v>62</v>
      </c>
      <c r="AH11" s="19" t="s">
        <v>62</v>
      </c>
      <c r="AI11" s="20" t="s">
        <v>62</v>
      </c>
      <c r="AJ11" s="19" t="s">
        <v>62</v>
      </c>
      <c r="AK11" s="25" t="s">
        <v>62</v>
      </c>
      <c r="AL11" s="19" t="s">
        <v>62</v>
      </c>
      <c r="AM11" s="20" t="s">
        <v>62</v>
      </c>
      <c r="AN11" s="19" t="s">
        <v>62</v>
      </c>
      <c r="AO11" s="25" t="s">
        <v>62</v>
      </c>
      <c r="AP11" s="9">
        <v>5</v>
      </c>
      <c r="AQ11" s="12">
        <f t="shared" si="19"/>
        <v>0</v>
      </c>
      <c r="AR11" s="7">
        <f t="shared" si="25"/>
        <v>0</v>
      </c>
      <c r="AS11" s="19">
        <v>67</v>
      </c>
      <c r="AT11" s="20">
        <v>80</v>
      </c>
      <c r="AU11" s="9">
        <v>1</v>
      </c>
      <c r="AV11" s="12">
        <f t="shared" si="0"/>
        <v>1</v>
      </c>
      <c r="AW11" s="7">
        <f t="shared" si="20"/>
        <v>100</v>
      </c>
      <c r="AY11" s="14">
        <f t="shared" si="1"/>
        <v>59.99</v>
      </c>
      <c r="AZ11" s="14">
        <f t="shared" si="2"/>
        <v>76.32</v>
      </c>
      <c r="BA11" s="15">
        <f t="shared" si="3"/>
        <v>100</v>
      </c>
      <c r="BB11" s="14" t="s">
        <v>62</v>
      </c>
      <c r="BC11" s="14" t="s">
        <v>62</v>
      </c>
      <c r="BD11" s="15">
        <f t="shared" si="6"/>
        <v>100</v>
      </c>
      <c r="BE11" s="14">
        <f t="shared" si="7"/>
        <v>67.5</v>
      </c>
      <c r="BF11" s="14">
        <f t="shared" si="8"/>
        <v>97.5</v>
      </c>
      <c r="BG11" s="15">
        <f t="shared" si="9"/>
        <v>66.66666666666666</v>
      </c>
      <c r="BH11" s="15">
        <f t="shared" si="10"/>
      </c>
      <c r="BI11" s="15">
        <f t="shared" si="11"/>
      </c>
      <c r="BJ11" s="15">
        <f t="shared" si="12"/>
        <v>0</v>
      </c>
      <c r="BK11" s="15">
        <f t="shared" si="21"/>
        <v>67</v>
      </c>
      <c r="BL11" s="15">
        <f t="shared" si="22"/>
        <v>80</v>
      </c>
      <c r="BM11" s="15">
        <f t="shared" si="23"/>
        <v>100</v>
      </c>
      <c r="BN11" s="16">
        <f t="shared" si="24"/>
        <v>64.83</v>
      </c>
      <c r="BO11" s="16">
        <f t="shared" si="24"/>
        <v>84.61</v>
      </c>
    </row>
    <row r="12" spans="1:67" ht="12.75">
      <c r="A12" s="26">
        <v>45016</v>
      </c>
      <c r="B12" s="10" t="s">
        <v>61</v>
      </c>
      <c r="C12" s="1">
        <v>7</v>
      </c>
      <c r="D12" s="6" t="s">
        <v>43</v>
      </c>
      <c r="E12" s="19">
        <v>10.59</v>
      </c>
      <c r="F12" s="25">
        <v>24.9</v>
      </c>
      <c r="G12" s="19">
        <v>13</v>
      </c>
      <c r="H12" s="25">
        <v>32.99</v>
      </c>
      <c r="I12" s="19">
        <v>12.99</v>
      </c>
      <c r="J12" s="25">
        <v>25</v>
      </c>
      <c r="K12" s="9">
        <v>3</v>
      </c>
      <c r="L12" s="11">
        <f t="shared" si="13"/>
        <v>3</v>
      </c>
      <c r="M12" s="7">
        <f t="shared" si="14"/>
        <v>100</v>
      </c>
      <c r="N12" s="19">
        <v>22</v>
      </c>
      <c r="O12" s="25">
        <v>32</v>
      </c>
      <c r="P12" s="19">
        <v>10.19</v>
      </c>
      <c r="Q12" s="25">
        <v>18</v>
      </c>
      <c r="R12" s="19">
        <v>18</v>
      </c>
      <c r="S12" s="25">
        <v>25</v>
      </c>
      <c r="T12" s="9">
        <v>3</v>
      </c>
      <c r="U12" s="11">
        <f t="shared" si="15"/>
        <v>3</v>
      </c>
      <c r="V12" s="7">
        <f t="shared" si="16"/>
        <v>100</v>
      </c>
      <c r="W12" s="19">
        <v>20</v>
      </c>
      <c r="X12" s="25">
        <v>25</v>
      </c>
      <c r="Y12" s="19">
        <v>18</v>
      </c>
      <c r="Z12" s="25">
        <v>34</v>
      </c>
      <c r="AA12" s="19">
        <v>17</v>
      </c>
      <c r="AB12" s="25">
        <v>28</v>
      </c>
      <c r="AC12" s="9">
        <v>3</v>
      </c>
      <c r="AD12" s="11">
        <f t="shared" si="17"/>
        <v>3</v>
      </c>
      <c r="AE12" s="7">
        <f t="shared" si="18"/>
        <v>100</v>
      </c>
      <c r="AF12" s="19" t="s">
        <v>62</v>
      </c>
      <c r="AG12" s="25" t="s">
        <v>62</v>
      </c>
      <c r="AH12" s="19" t="s">
        <v>62</v>
      </c>
      <c r="AI12" s="25" t="s">
        <v>62</v>
      </c>
      <c r="AJ12" s="19" t="s">
        <v>62</v>
      </c>
      <c r="AK12" s="25" t="s">
        <v>62</v>
      </c>
      <c r="AL12" s="19">
        <v>18</v>
      </c>
      <c r="AM12" s="25">
        <v>28</v>
      </c>
      <c r="AN12" s="19" t="s">
        <v>62</v>
      </c>
      <c r="AO12" s="25" t="s">
        <v>62</v>
      </c>
      <c r="AP12" s="9">
        <v>5</v>
      </c>
      <c r="AQ12" s="12">
        <f t="shared" si="19"/>
        <v>1</v>
      </c>
      <c r="AR12" s="7">
        <f t="shared" si="25"/>
        <v>20</v>
      </c>
      <c r="AS12" s="19">
        <v>18</v>
      </c>
      <c r="AT12" s="25">
        <v>35</v>
      </c>
      <c r="AU12" s="9">
        <v>1</v>
      </c>
      <c r="AV12" s="12">
        <f t="shared" si="0"/>
        <v>1</v>
      </c>
      <c r="AW12" s="7">
        <f t="shared" si="20"/>
        <v>100</v>
      </c>
      <c r="AY12" s="14">
        <f t="shared" si="1"/>
        <v>12.19</v>
      </c>
      <c r="AZ12" s="14">
        <f t="shared" si="2"/>
        <v>27.63</v>
      </c>
      <c r="BA12" s="15">
        <f t="shared" si="3"/>
        <v>100</v>
      </c>
      <c r="BB12" s="14">
        <v>18</v>
      </c>
      <c r="BC12" s="14">
        <v>38</v>
      </c>
      <c r="BD12" s="15">
        <f t="shared" si="6"/>
        <v>100</v>
      </c>
      <c r="BE12" s="14">
        <f t="shared" si="7"/>
        <v>85.17</v>
      </c>
      <c r="BF12" s="14">
        <f t="shared" si="8"/>
        <v>130.67</v>
      </c>
      <c r="BG12" s="15">
        <f t="shared" si="9"/>
        <v>100</v>
      </c>
      <c r="BH12" s="15">
        <f t="shared" si="10"/>
        <v>18</v>
      </c>
      <c r="BI12" s="15">
        <f t="shared" si="11"/>
        <v>28</v>
      </c>
      <c r="BJ12" s="15">
        <f t="shared" si="12"/>
        <v>20</v>
      </c>
      <c r="BK12" s="15">
        <f t="shared" si="21"/>
        <v>18</v>
      </c>
      <c r="BL12" s="15">
        <f t="shared" si="22"/>
        <v>35</v>
      </c>
      <c r="BM12" s="15">
        <f t="shared" si="23"/>
        <v>100</v>
      </c>
      <c r="BN12" s="16">
        <f t="shared" si="24"/>
        <v>30.27</v>
      </c>
      <c r="BO12" s="16">
        <f t="shared" si="24"/>
        <v>51.86</v>
      </c>
    </row>
    <row r="13" spans="1:67" ht="12.75">
      <c r="A13" s="26">
        <v>45016</v>
      </c>
      <c r="B13" s="10" t="s">
        <v>61</v>
      </c>
      <c r="C13" s="1">
        <v>8</v>
      </c>
      <c r="D13" s="6" t="s">
        <v>10</v>
      </c>
      <c r="E13" s="19">
        <v>750</v>
      </c>
      <c r="F13" s="25">
        <v>1100</v>
      </c>
      <c r="G13" s="19">
        <v>780</v>
      </c>
      <c r="H13" s="25">
        <v>1160</v>
      </c>
      <c r="I13" s="19">
        <v>688.99</v>
      </c>
      <c r="J13" s="25">
        <v>980</v>
      </c>
      <c r="K13" s="9">
        <v>3</v>
      </c>
      <c r="L13" s="11">
        <f t="shared" si="13"/>
        <v>3</v>
      </c>
      <c r="M13" s="7">
        <f t="shared" si="14"/>
        <v>100</v>
      </c>
      <c r="N13" s="19">
        <v>710</v>
      </c>
      <c r="O13" s="25">
        <v>1050</v>
      </c>
      <c r="P13" s="19">
        <v>350</v>
      </c>
      <c r="Q13" s="25">
        <v>609</v>
      </c>
      <c r="R13" s="19">
        <v>650</v>
      </c>
      <c r="S13" s="25">
        <v>980</v>
      </c>
      <c r="T13" s="9">
        <v>3</v>
      </c>
      <c r="U13" s="11">
        <f t="shared" si="15"/>
        <v>3</v>
      </c>
      <c r="V13" s="7">
        <f t="shared" si="16"/>
        <v>100</v>
      </c>
      <c r="W13" s="19">
        <v>650</v>
      </c>
      <c r="X13" s="25">
        <v>900</v>
      </c>
      <c r="Y13" s="19">
        <v>480</v>
      </c>
      <c r="Z13" s="25">
        <v>620</v>
      </c>
      <c r="AA13" s="19">
        <v>700</v>
      </c>
      <c r="AB13" s="25">
        <v>1050</v>
      </c>
      <c r="AC13" s="9">
        <v>3</v>
      </c>
      <c r="AD13" s="11">
        <f t="shared" si="17"/>
        <v>3</v>
      </c>
      <c r="AE13" s="7">
        <f t="shared" si="18"/>
        <v>100</v>
      </c>
      <c r="AF13" s="19" t="s">
        <v>62</v>
      </c>
      <c r="AG13" s="25" t="s">
        <v>62</v>
      </c>
      <c r="AH13" s="19" t="s">
        <v>62</v>
      </c>
      <c r="AI13" s="25" t="s">
        <v>62</v>
      </c>
      <c r="AJ13" s="19" t="s">
        <v>62</v>
      </c>
      <c r="AK13" s="25" t="s">
        <v>62</v>
      </c>
      <c r="AL13" s="19">
        <v>850</v>
      </c>
      <c r="AM13" s="25">
        <v>1100</v>
      </c>
      <c r="AN13" s="19" t="s">
        <v>62</v>
      </c>
      <c r="AO13" s="25" t="s">
        <v>62</v>
      </c>
      <c r="AP13" s="9">
        <v>5</v>
      </c>
      <c r="AQ13" s="12">
        <f t="shared" si="19"/>
        <v>1</v>
      </c>
      <c r="AR13" s="7">
        <f t="shared" si="25"/>
        <v>20</v>
      </c>
      <c r="AS13" s="19">
        <v>720</v>
      </c>
      <c r="AT13" s="25">
        <v>1250</v>
      </c>
      <c r="AU13" s="9">
        <v>1</v>
      </c>
      <c r="AV13" s="12">
        <f t="shared" si="0"/>
        <v>1</v>
      </c>
      <c r="AW13" s="7">
        <f t="shared" si="20"/>
        <v>100</v>
      </c>
      <c r="AY13" s="14">
        <f t="shared" si="1"/>
        <v>739.66</v>
      </c>
      <c r="AZ13" s="14">
        <f t="shared" si="2"/>
        <v>1080</v>
      </c>
      <c r="BA13" s="15">
        <f t="shared" si="3"/>
        <v>100</v>
      </c>
      <c r="BB13" s="14">
        <v>650</v>
      </c>
      <c r="BC13" s="14">
        <f t="shared" si="5"/>
        <v>879.67</v>
      </c>
      <c r="BD13" s="15">
        <f t="shared" si="6"/>
        <v>100</v>
      </c>
      <c r="BE13" s="14">
        <f t="shared" si="7"/>
        <v>498</v>
      </c>
      <c r="BF13" s="14">
        <f t="shared" si="8"/>
        <v>740</v>
      </c>
      <c r="BG13" s="15">
        <f t="shared" si="9"/>
        <v>100</v>
      </c>
      <c r="BH13" s="15">
        <f t="shared" si="10"/>
        <v>850</v>
      </c>
      <c r="BI13" s="15">
        <f t="shared" si="11"/>
        <v>1100</v>
      </c>
      <c r="BJ13" s="15">
        <f t="shared" si="12"/>
        <v>20</v>
      </c>
      <c r="BK13" s="15">
        <f t="shared" si="21"/>
        <v>720</v>
      </c>
      <c r="BL13" s="15">
        <f t="shared" si="22"/>
        <v>1250</v>
      </c>
      <c r="BM13" s="15">
        <f t="shared" si="23"/>
        <v>100</v>
      </c>
      <c r="BN13" s="16">
        <f t="shared" si="24"/>
        <v>691.53</v>
      </c>
      <c r="BO13" s="16">
        <f t="shared" si="24"/>
        <v>1009.93</v>
      </c>
    </row>
    <row r="14" spans="1:67" ht="12.75">
      <c r="A14" s="26">
        <v>45016</v>
      </c>
      <c r="B14" s="10" t="s">
        <v>61</v>
      </c>
      <c r="C14" s="1">
        <v>9</v>
      </c>
      <c r="D14" s="6" t="s">
        <v>11</v>
      </c>
      <c r="E14" s="19">
        <v>48.99</v>
      </c>
      <c r="F14" s="25">
        <v>80</v>
      </c>
      <c r="G14" s="19">
        <v>59.99</v>
      </c>
      <c r="H14" s="25">
        <v>60.39</v>
      </c>
      <c r="I14" s="19">
        <v>82.6</v>
      </c>
      <c r="J14" s="25">
        <v>86.3</v>
      </c>
      <c r="K14" s="9">
        <v>3</v>
      </c>
      <c r="L14" s="11">
        <f t="shared" si="13"/>
        <v>3</v>
      </c>
      <c r="M14" s="7">
        <f t="shared" si="14"/>
        <v>100</v>
      </c>
      <c r="N14" s="19">
        <v>91</v>
      </c>
      <c r="O14" s="25">
        <v>91</v>
      </c>
      <c r="P14" s="19">
        <v>54.99</v>
      </c>
      <c r="Q14" s="25">
        <v>79.9</v>
      </c>
      <c r="R14" s="19">
        <v>55.97</v>
      </c>
      <c r="S14" s="25">
        <v>84.68</v>
      </c>
      <c r="T14" s="9">
        <v>3</v>
      </c>
      <c r="U14" s="11">
        <f t="shared" si="15"/>
        <v>3</v>
      </c>
      <c r="V14" s="7">
        <f t="shared" si="16"/>
        <v>100</v>
      </c>
      <c r="W14" s="19">
        <v>60</v>
      </c>
      <c r="X14" s="25">
        <v>80</v>
      </c>
      <c r="Y14" s="19">
        <v>49</v>
      </c>
      <c r="Z14" s="25">
        <v>73</v>
      </c>
      <c r="AA14" s="19">
        <v>76</v>
      </c>
      <c r="AB14" s="25">
        <v>110</v>
      </c>
      <c r="AC14" s="9">
        <v>3</v>
      </c>
      <c r="AD14" s="11">
        <f t="shared" si="17"/>
        <v>3</v>
      </c>
      <c r="AE14" s="7">
        <f t="shared" si="18"/>
        <v>100</v>
      </c>
      <c r="AF14" s="19" t="s">
        <v>62</v>
      </c>
      <c r="AG14" s="25" t="s">
        <v>62</v>
      </c>
      <c r="AH14" s="19" t="s">
        <v>62</v>
      </c>
      <c r="AI14" s="25" t="s">
        <v>62</v>
      </c>
      <c r="AJ14" s="19">
        <v>65</v>
      </c>
      <c r="AK14" s="25">
        <v>94</v>
      </c>
      <c r="AL14" s="19" t="s">
        <v>62</v>
      </c>
      <c r="AM14" s="25" t="s">
        <v>62</v>
      </c>
      <c r="AN14" s="19">
        <v>72</v>
      </c>
      <c r="AO14" s="25">
        <v>98</v>
      </c>
      <c r="AP14" s="9">
        <v>5</v>
      </c>
      <c r="AQ14" s="12">
        <f t="shared" si="19"/>
        <v>2</v>
      </c>
      <c r="AR14" s="7">
        <f t="shared" si="25"/>
        <v>40</v>
      </c>
      <c r="AS14" s="19">
        <v>59.99</v>
      </c>
      <c r="AT14" s="25">
        <v>95</v>
      </c>
      <c r="AU14" s="9">
        <v>1</v>
      </c>
      <c r="AV14" s="12">
        <f t="shared" si="0"/>
        <v>1</v>
      </c>
      <c r="AW14" s="7">
        <f t="shared" si="20"/>
        <v>100</v>
      </c>
      <c r="AY14" s="14">
        <f t="shared" si="1"/>
        <v>63.86</v>
      </c>
      <c r="AZ14" s="14">
        <f t="shared" si="2"/>
        <v>75.56</v>
      </c>
      <c r="BA14" s="15">
        <f t="shared" si="3"/>
        <v>100</v>
      </c>
      <c r="BB14" s="14">
        <v>92</v>
      </c>
      <c r="BC14" s="14">
        <v>105</v>
      </c>
      <c r="BD14" s="15">
        <f t="shared" si="6"/>
        <v>100</v>
      </c>
      <c r="BE14" s="14">
        <f t="shared" si="7"/>
        <v>251.33</v>
      </c>
      <c r="BF14" s="14">
        <f t="shared" si="8"/>
        <v>387.67</v>
      </c>
      <c r="BG14" s="15">
        <f t="shared" si="9"/>
        <v>100</v>
      </c>
      <c r="BH14" s="15">
        <f t="shared" si="10"/>
        <v>68.5</v>
      </c>
      <c r="BI14" s="15">
        <f t="shared" si="11"/>
        <v>96</v>
      </c>
      <c r="BJ14" s="15">
        <f t="shared" si="12"/>
        <v>40</v>
      </c>
      <c r="BK14" s="15">
        <f t="shared" si="21"/>
        <v>59.99</v>
      </c>
      <c r="BL14" s="15">
        <f t="shared" si="22"/>
        <v>95</v>
      </c>
      <c r="BM14" s="15">
        <f t="shared" si="23"/>
        <v>100</v>
      </c>
      <c r="BN14" s="16">
        <f t="shared" si="24"/>
        <v>107.14</v>
      </c>
      <c r="BO14" s="16">
        <f t="shared" si="24"/>
        <v>151.85</v>
      </c>
    </row>
    <row r="15" spans="1:67" ht="12.75">
      <c r="A15" s="26">
        <v>45016</v>
      </c>
      <c r="B15" s="10" t="s">
        <v>61</v>
      </c>
      <c r="C15" s="1">
        <v>10</v>
      </c>
      <c r="D15" s="6" t="s">
        <v>12</v>
      </c>
      <c r="E15" s="19">
        <v>221.59</v>
      </c>
      <c r="F15" s="25">
        <v>720</v>
      </c>
      <c r="G15" s="19">
        <v>125.97</v>
      </c>
      <c r="H15" s="25">
        <v>425</v>
      </c>
      <c r="I15" s="19">
        <v>209.9</v>
      </c>
      <c r="J15" s="25">
        <v>419</v>
      </c>
      <c r="K15" s="9">
        <v>3</v>
      </c>
      <c r="L15" s="11">
        <f t="shared" si="13"/>
        <v>3</v>
      </c>
      <c r="M15" s="7">
        <f t="shared" si="14"/>
        <v>100</v>
      </c>
      <c r="N15" s="19">
        <v>249</v>
      </c>
      <c r="O15" s="25">
        <v>469</v>
      </c>
      <c r="P15" s="19">
        <v>92.55</v>
      </c>
      <c r="Q15" s="25">
        <v>444.99</v>
      </c>
      <c r="R15" s="19">
        <v>198</v>
      </c>
      <c r="S15" s="25">
        <v>365.59</v>
      </c>
      <c r="T15" s="9">
        <v>3</v>
      </c>
      <c r="U15" s="11">
        <f t="shared" si="15"/>
        <v>3</v>
      </c>
      <c r="V15" s="7">
        <f t="shared" si="16"/>
        <v>100</v>
      </c>
      <c r="W15" s="19">
        <v>220.5</v>
      </c>
      <c r="X15" s="25">
        <v>330</v>
      </c>
      <c r="Y15" s="19">
        <v>225</v>
      </c>
      <c r="Z15" s="25">
        <v>326</v>
      </c>
      <c r="AA15" s="19">
        <v>217</v>
      </c>
      <c r="AB15" s="25">
        <v>406</v>
      </c>
      <c r="AC15" s="9">
        <v>3</v>
      </c>
      <c r="AD15" s="11">
        <f t="shared" si="17"/>
        <v>2</v>
      </c>
      <c r="AE15" s="7">
        <f t="shared" si="18"/>
        <v>66.66666666666666</v>
      </c>
      <c r="AF15" s="19" t="s">
        <v>62</v>
      </c>
      <c r="AG15" s="25" t="s">
        <v>62</v>
      </c>
      <c r="AH15" s="19" t="s">
        <v>62</v>
      </c>
      <c r="AI15" s="25" t="s">
        <v>62</v>
      </c>
      <c r="AJ15" s="19">
        <v>350</v>
      </c>
      <c r="AK15" s="25">
        <v>480</v>
      </c>
      <c r="AL15" s="19">
        <v>380</v>
      </c>
      <c r="AM15" s="25">
        <v>680</v>
      </c>
      <c r="AN15" s="19">
        <v>220.0018</v>
      </c>
      <c r="AO15" s="25">
        <v>480</v>
      </c>
      <c r="AP15" s="9">
        <v>5</v>
      </c>
      <c r="AQ15" s="12">
        <f t="shared" si="19"/>
        <v>3</v>
      </c>
      <c r="AR15" s="7">
        <f t="shared" si="25"/>
        <v>60</v>
      </c>
      <c r="AS15" s="19">
        <v>230</v>
      </c>
      <c r="AT15" s="25">
        <v>384.09</v>
      </c>
      <c r="AU15" s="9">
        <v>1</v>
      </c>
      <c r="AV15" s="12">
        <f t="shared" si="0"/>
        <v>1</v>
      </c>
      <c r="AW15" s="7">
        <f t="shared" si="20"/>
        <v>100</v>
      </c>
      <c r="AY15" s="14">
        <f t="shared" si="1"/>
        <v>185.82</v>
      </c>
      <c r="AZ15" s="14">
        <f t="shared" si="2"/>
        <v>521.33</v>
      </c>
      <c r="BA15" s="15">
        <f t="shared" si="3"/>
        <v>100</v>
      </c>
      <c r="BB15" s="14">
        <f t="shared" si="4"/>
        <v>179.85</v>
      </c>
      <c r="BC15" s="14">
        <f t="shared" si="5"/>
        <v>426.53</v>
      </c>
      <c r="BD15" s="15">
        <f t="shared" si="6"/>
        <v>100</v>
      </c>
      <c r="BE15" s="14">
        <f t="shared" si="7"/>
        <v>221</v>
      </c>
      <c r="BF15" s="14">
        <f t="shared" si="8"/>
        <v>366</v>
      </c>
      <c r="BG15" s="15">
        <f t="shared" si="9"/>
        <v>66.66666666666666</v>
      </c>
      <c r="BH15" s="15">
        <f t="shared" si="10"/>
        <v>316.66726666666665</v>
      </c>
      <c r="BI15" s="15">
        <f t="shared" si="11"/>
        <v>546.6666666666666</v>
      </c>
      <c r="BJ15" s="15">
        <f t="shared" si="12"/>
        <v>60</v>
      </c>
      <c r="BK15" s="15">
        <f t="shared" si="21"/>
        <v>230</v>
      </c>
      <c r="BL15" s="15">
        <f t="shared" si="22"/>
        <v>384.09</v>
      </c>
      <c r="BM15" s="15">
        <f t="shared" si="23"/>
        <v>100</v>
      </c>
      <c r="BN15" s="16">
        <f t="shared" si="24"/>
        <v>226.67</v>
      </c>
      <c r="BO15" s="16">
        <f t="shared" si="24"/>
        <v>448.92</v>
      </c>
    </row>
    <row r="16" spans="1:67" ht="12.75">
      <c r="A16" s="26">
        <v>45016</v>
      </c>
      <c r="B16" s="10" t="s">
        <v>61</v>
      </c>
      <c r="C16" s="1">
        <v>11</v>
      </c>
      <c r="D16" s="6" t="s">
        <v>13</v>
      </c>
      <c r="E16" s="19">
        <v>249.99</v>
      </c>
      <c r="F16" s="25">
        <v>677</v>
      </c>
      <c r="G16" s="19">
        <v>268</v>
      </c>
      <c r="H16" s="25">
        <v>980</v>
      </c>
      <c r="I16" s="19">
        <v>399</v>
      </c>
      <c r="J16" s="25">
        <v>950</v>
      </c>
      <c r="K16" s="9">
        <v>3</v>
      </c>
      <c r="L16" s="11">
        <f t="shared" si="13"/>
        <v>3</v>
      </c>
      <c r="M16" s="7">
        <f t="shared" si="14"/>
        <v>100</v>
      </c>
      <c r="N16" s="19">
        <v>328</v>
      </c>
      <c r="O16" s="25">
        <v>669</v>
      </c>
      <c r="P16" s="19">
        <v>271.42</v>
      </c>
      <c r="Q16" s="25">
        <v>468</v>
      </c>
      <c r="R16" s="19">
        <v>299.9</v>
      </c>
      <c r="S16" s="25">
        <v>853.9</v>
      </c>
      <c r="T16" s="9">
        <v>3</v>
      </c>
      <c r="U16" s="11">
        <f t="shared" si="15"/>
        <v>3</v>
      </c>
      <c r="V16" s="7">
        <f t="shared" si="16"/>
        <v>100</v>
      </c>
      <c r="W16" s="19">
        <v>314</v>
      </c>
      <c r="X16" s="25">
        <v>550</v>
      </c>
      <c r="Y16" s="19">
        <v>293</v>
      </c>
      <c r="Z16" s="25">
        <v>345</v>
      </c>
      <c r="AA16" s="19">
        <v>424</v>
      </c>
      <c r="AB16" s="25">
        <v>470</v>
      </c>
      <c r="AC16" s="9">
        <v>3</v>
      </c>
      <c r="AD16" s="11">
        <f t="shared" si="17"/>
        <v>2</v>
      </c>
      <c r="AE16" s="7">
        <f t="shared" si="18"/>
        <v>66.66666666666666</v>
      </c>
      <c r="AF16" s="19" t="s">
        <v>62</v>
      </c>
      <c r="AG16" s="25" t="s">
        <v>62</v>
      </c>
      <c r="AH16" s="19" t="s">
        <v>62</v>
      </c>
      <c r="AI16" s="25" t="s">
        <v>62</v>
      </c>
      <c r="AJ16" s="19">
        <v>367</v>
      </c>
      <c r="AK16" s="25">
        <v>452</v>
      </c>
      <c r="AL16" s="19">
        <v>450</v>
      </c>
      <c r="AM16" s="25">
        <v>580</v>
      </c>
      <c r="AN16" s="19">
        <v>520</v>
      </c>
      <c r="AO16" s="25">
        <v>650</v>
      </c>
      <c r="AP16" s="9">
        <v>5</v>
      </c>
      <c r="AQ16" s="12">
        <f t="shared" si="19"/>
        <v>3</v>
      </c>
      <c r="AR16" s="7">
        <f t="shared" si="25"/>
        <v>60</v>
      </c>
      <c r="AS16" s="19">
        <v>250</v>
      </c>
      <c r="AT16" s="25">
        <v>680</v>
      </c>
      <c r="AU16" s="9">
        <v>1</v>
      </c>
      <c r="AV16" s="12">
        <f t="shared" si="0"/>
        <v>1</v>
      </c>
      <c r="AW16" s="7">
        <f t="shared" si="20"/>
        <v>100</v>
      </c>
      <c r="AY16" s="14">
        <f t="shared" si="1"/>
        <v>305.66</v>
      </c>
      <c r="AZ16" s="14">
        <f t="shared" si="2"/>
        <v>869</v>
      </c>
      <c r="BA16" s="15">
        <f t="shared" si="3"/>
        <v>100</v>
      </c>
      <c r="BB16" s="14">
        <f t="shared" si="4"/>
        <v>299.77</v>
      </c>
      <c r="BC16" s="14">
        <f t="shared" si="5"/>
        <v>663.63</v>
      </c>
      <c r="BD16" s="15">
        <f t="shared" si="6"/>
        <v>100</v>
      </c>
      <c r="BE16" s="14">
        <f t="shared" si="7"/>
        <v>358.5</v>
      </c>
      <c r="BF16" s="14">
        <f t="shared" si="8"/>
        <v>407.5</v>
      </c>
      <c r="BG16" s="15">
        <f t="shared" si="9"/>
        <v>66.66666666666666</v>
      </c>
      <c r="BH16" s="15">
        <f t="shared" si="10"/>
        <v>445.6666666666667</v>
      </c>
      <c r="BI16" s="15">
        <f t="shared" si="11"/>
        <v>560.6666666666666</v>
      </c>
      <c r="BJ16" s="15">
        <f t="shared" si="12"/>
        <v>60</v>
      </c>
      <c r="BK16" s="15">
        <f t="shared" si="21"/>
        <v>250</v>
      </c>
      <c r="BL16" s="15">
        <f t="shared" si="22"/>
        <v>680</v>
      </c>
      <c r="BM16" s="15">
        <f t="shared" si="23"/>
        <v>100</v>
      </c>
      <c r="BN16" s="16">
        <f t="shared" si="24"/>
        <v>331.92</v>
      </c>
      <c r="BO16" s="16">
        <f t="shared" si="24"/>
        <v>636.16</v>
      </c>
    </row>
    <row r="17" spans="1:67" ht="12.75">
      <c r="A17" s="26">
        <v>45016</v>
      </c>
      <c r="B17" s="10" t="s">
        <v>61</v>
      </c>
      <c r="C17" s="1">
        <v>12</v>
      </c>
      <c r="D17" s="6" t="s">
        <v>14</v>
      </c>
      <c r="E17" s="19">
        <v>659.99</v>
      </c>
      <c r="F17" s="25">
        <v>1080</v>
      </c>
      <c r="G17" s="19">
        <v>649.99</v>
      </c>
      <c r="H17" s="25">
        <v>1080</v>
      </c>
      <c r="I17" s="19">
        <v>649.9</v>
      </c>
      <c r="J17" s="25">
        <v>953</v>
      </c>
      <c r="K17" s="9">
        <v>3</v>
      </c>
      <c r="L17" s="11">
        <f t="shared" si="13"/>
        <v>3</v>
      </c>
      <c r="M17" s="7">
        <f t="shared" si="14"/>
        <v>100</v>
      </c>
      <c r="N17" s="19">
        <v>965</v>
      </c>
      <c r="O17" s="25">
        <v>1409</v>
      </c>
      <c r="P17" s="19">
        <v>533.26</v>
      </c>
      <c r="Q17" s="25">
        <v>806</v>
      </c>
      <c r="R17" s="19">
        <v>655</v>
      </c>
      <c r="S17" s="25">
        <v>808.3</v>
      </c>
      <c r="T17" s="9">
        <v>3</v>
      </c>
      <c r="U17" s="11">
        <f t="shared" si="15"/>
        <v>3</v>
      </c>
      <c r="V17" s="7">
        <f t="shared" si="16"/>
        <v>100</v>
      </c>
      <c r="W17" s="19">
        <v>629</v>
      </c>
      <c r="X17" s="25">
        <v>980</v>
      </c>
      <c r="Y17" s="19">
        <v>699</v>
      </c>
      <c r="Z17" s="25">
        <v>699</v>
      </c>
      <c r="AA17" s="19">
        <v>1140</v>
      </c>
      <c r="AB17" s="25">
        <v>1300</v>
      </c>
      <c r="AC17" s="9">
        <v>3</v>
      </c>
      <c r="AD17" s="11">
        <f t="shared" si="17"/>
        <v>2</v>
      </c>
      <c r="AE17" s="7">
        <f t="shared" si="18"/>
        <v>66.66666666666666</v>
      </c>
      <c r="AF17" s="19" t="s">
        <v>62</v>
      </c>
      <c r="AG17" s="25" t="s">
        <v>62</v>
      </c>
      <c r="AH17" s="19" t="s">
        <v>62</v>
      </c>
      <c r="AI17" s="25" t="s">
        <v>62</v>
      </c>
      <c r="AJ17" s="19" t="s">
        <v>62</v>
      </c>
      <c r="AK17" s="25" t="s">
        <v>62</v>
      </c>
      <c r="AL17" s="19">
        <v>584</v>
      </c>
      <c r="AM17" s="25">
        <v>640</v>
      </c>
      <c r="AN17" s="19">
        <v>760</v>
      </c>
      <c r="AO17" s="25">
        <v>1560</v>
      </c>
      <c r="AP17" s="9">
        <v>5</v>
      </c>
      <c r="AQ17" s="12">
        <f t="shared" si="19"/>
        <v>2</v>
      </c>
      <c r="AR17" s="7">
        <f t="shared" si="25"/>
        <v>40</v>
      </c>
      <c r="AS17" s="19">
        <v>649.99</v>
      </c>
      <c r="AT17" s="20">
        <v>1050</v>
      </c>
      <c r="AU17" s="9">
        <v>1</v>
      </c>
      <c r="AV17" s="12">
        <f t="shared" si="0"/>
        <v>1</v>
      </c>
      <c r="AW17" s="7">
        <f t="shared" si="20"/>
        <v>100</v>
      </c>
      <c r="AY17" s="14">
        <f t="shared" si="1"/>
        <v>653.29</v>
      </c>
      <c r="AZ17" s="14">
        <f t="shared" si="2"/>
        <v>1037.67</v>
      </c>
      <c r="BA17" s="15">
        <f t="shared" si="3"/>
        <v>100</v>
      </c>
      <c r="BB17" s="14">
        <f t="shared" si="4"/>
        <v>717.75</v>
      </c>
      <c r="BC17" s="14">
        <f t="shared" si="5"/>
        <v>1007.77</v>
      </c>
      <c r="BD17" s="15">
        <f t="shared" si="6"/>
        <v>100</v>
      </c>
      <c r="BE17" s="14">
        <f t="shared" si="7"/>
        <v>919.5</v>
      </c>
      <c r="BF17" s="14">
        <f t="shared" si="8"/>
        <v>999.5</v>
      </c>
      <c r="BG17" s="15">
        <f t="shared" si="9"/>
        <v>66.66666666666666</v>
      </c>
      <c r="BH17" s="15">
        <f t="shared" si="10"/>
        <v>672</v>
      </c>
      <c r="BI17" s="15">
        <f t="shared" si="11"/>
        <v>1100</v>
      </c>
      <c r="BJ17" s="15">
        <f t="shared" si="12"/>
        <v>40</v>
      </c>
      <c r="BK17" s="15">
        <f t="shared" si="21"/>
        <v>649.99</v>
      </c>
      <c r="BL17" s="15">
        <f t="shared" si="22"/>
        <v>1050</v>
      </c>
      <c r="BM17" s="15">
        <f t="shared" si="23"/>
        <v>100</v>
      </c>
      <c r="BN17" s="16">
        <f t="shared" si="24"/>
        <v>722.51</v>
      </c>
      <c r="BO17" s="16">
        <f t="shared" si="24"/>
        <v>1038.99</v>
      </c>
    </row>
    <row r="18" spans="1:67" ht="12.75">
      <c r="A18" s="26">
        <v>45016</v>
      </c>
      <c r="B18" s="10" t="s">
        <v>61</v>
      </c>
      <c r="C18" s="1">
        <v>13</v>
      </c>
      <c r="D18" s="6" t="s">
        <v>15</v>
      </c>
      <c r="E18" s="19" t="s">
        <v>62</v>
      </c>
      <c r="F18" s="25" t="s">
        <v>62</v>
      </c>
      <c r="G18" s="19">
        <v>529.99</v>
      </c>
      <c r="H18" s="25">
        <v>720</v>
      </c>
      <c r="I18" s="19">
        <v>525.99</v>
      </c>
      <c r="J18" s="25">
        <v>799.9</v>
      </c>
      <c r="K18" s="9">
        <v>3</v>
      </c>
      <c r="L18" s="11">
        <f t="shared" si="13"/>
        <v>2</v>
      </c>
      <c r="M18" s="7">
        <f t="shared" si="14"/>
        <v>66.66666666666666</v>
      </c>
      <c r="N18" s="19">
        <v>670</v>
      </c>
      <c r="O18" s="25">
        <v>670</v>
      </c>
      <c r="P18" s="19" t="s">
        <v>62</v>
      </c>
      <c r="Q18" s="25" t="s">
        <v>62</v>
      </c>
      <c r="R18" s="19">
        <v>445.23</v>
      </c>
      <c r="S18" s="25">
        <v>650.8</v>
      </c>
      <c r="T18" s="9">
        <v>3</v>
      </c>
      <c r="U18" s="11">
        <f t="shared" si="15"/>
        <v>2</v>
      </c>
      <c r="V18" s="7">
        <f t="shared" si="16"/>
        <v>66.66666666666666</v>
      </c>
      <c r="W18" s="19" t="s">
        <v>62</v>
      </c>
      <c r="X18" s="25" t="s">
        <v>62</v>
      </c>
      <c r="Y18" s="19" t="s">
        <v>62</v>
      </c>
      <c r="Z18" s="25" t="s">
        <v>62</v>
      </c>
      <c r="AA18" s="19" t="s">
        <v>62</v>
      </c>
      <c r="AB18" s="25" t="s">
        <v>62</v>
      </c>
      <c r="AC18" s="9">
        <v>3</v>
      </c>
      <c r="AD18" s="11">
        <f t="shared" si="17"/>
        <v>0</v>
      </c>
      <c r="AE18" s="7">
        <f t="shared" si="18"/>
        <v>0</v>
      </c>
      <c r="AF18" s="19" t="s">
        <v>62</v>
      </c>
      <c r="AG18" s="25" t="s">
        <v>62</v>
      </c>
      <c r="AH18" s="19" t="s">
        <v>62</v>
      </c>
      <c r="AI18" s="25" t="s">
        <v>62</v>
      </c>
      <c r="AJ18" s="19" t="s">
        <v>62</v>
      </c>
      <c r="AK18" s="25" t="s">
        <v>62</v>
      </c>
      <c r="AL18" s="19" t="s">
        <v>62</v>
      </c>
      <c r="AM18" s="25" t="s">
        <v>62</v>
      </c>
      <c r="AN18" s="19" t="s">
        <v>62</v>
      </c>
      <c r="AO18" s="25" t="s">
        <v>62</v>
      </c>
      <c r="AP18" s="9">
        <v>5</v>
      </c>
      <c r="AQ18" s="12">
        <f t="shared" si="19"/>
        <v>0</v>
      </c>
      <c r="AR18" s="7">
        <f t="shared" si="25"/>
        <v>0</v>
      </c>
      <c r="AS18" s="19">
        <v>480</v>
      </c>
      <c r="AT18" s="25">
        <v>715</v>
      </c>
      <c r="AU18" s="9">
        <v>1</v>
      </c>
      <c r="AV18" s="12">
        <f t="shared" si="0"/>
        <v>1</v>
      </c>
      <c r="AW18" s="7">
        <f t="shared" si="20"/>
        <v>100</v>
      </c>
      <c r="AY18" s="14">
        <f t="shared" si="1"/>
        <v>527.99</v>
      </c>
      <c r="AZ18" s="14">
        <f t="shared" si="2"/>
        <v>759.95</v>
      </c>
      <c r="BA18" s="15">
        <f t="shared" si="3"/>
        <v>66.66666666666666</v>
      </c>
      <c r="BB18" s="14">
        <f t="shared" si="4"/>
        <v>557.62</v>
      </c>
      <c r="BC18" s="14">
        <f t="shared" si="5"/>
        <v>660.4</v>
      </c>
      <c r="BD18" s="15">
        <f t="shared" si="6"/>
        <v>66.66666666666666</v>
      </c>
      <c r="BE18" s="14">
        <f t="shared" si="7"/>
      </c>
      <c r="BF18" s="14">
        <f t="shared" si="8"/>
      </c>
      <c r="BG18" s="15">
        <f t="shared" si="9"/>
        <v>0</v>
      </c>
      <c r="BH18" s="15">
        <f t="shared" si="10"/>
      </c>
      <c r="BI18" s="15">
        <f t="shared" si="11"/>
      </c>
      <c r="BJ18" s="15">
        <f t="shared" si="12"/>
        <v>0</v>
      </c>
      <c r="BK18" s="15">
        <f t="shared" si="21"/>
        <v>480</v>
      </c>
      <c r="BL18" s="15">
        <f t="shared" si="22"/>
        <v>715</v>
      </c>
      <c r="BM18" s="15">
        <f t="shared" si="23"/>
        <v>100</v>
      </c>
      <c r="BN18" s="16">
        <f t="shared" si="24"/>
        <v>521.87</v>
      </c>
      <c r="BO18" s="16">
        <f t="shared" si="24"/>
        <v>711.78</v>
      </c>
    </row>
    <row r="19" spans="1:67" ht="12.75">
      <c r="A19" s="26">
        <v>45016</v>
      </c>
      <c r="B19" s="10" t="s">
        <v>61</v>
      </c>
      <c r="C19" s="1">
        <v>14</v>
      </c>
      <c r="D19" s="6" t="s">
        <v>16</v>
      </c>
      <c r="E19" s="19" t="s">
        <v>62</v>
      </c>
      <c r="F19" s="25" t="s">
        <v>62</v>
      </c>
      <c r="G19" s="19">
        <v>269.99</v>
      </c>
      <c r="H19" s="25">
        <v>480</v>
      </c>
      <c r="I19" s="19">
        <v>259</v>
      </c>
      <c r="J19" s="25">
        <v>519.9</v>
      </c>
      <c r="K19" s="9">
        <v>3</v>
      </c>
      <c r="L19" s="11">
        <f t="shared" si="13"/>
        <v>2</v>
      </c>
      <c r="M19" s="7">
        <f t="shared" si="14"/>
        <v>66.66666666666666</v>
      </c>
      <c r="N19" s="19">
        <v>252</v>
      </c>
      <c r="O19" s="25">
        <v>499</v>
      </c>
      <c r="P19" s="19">
        <v>239.9</v>
      </c>
      <c r="Q19" s="25">
        <v>299.99</v>
      </c>
      <c r="R19" s="19">
        <v>294</v>
      </c>
      <c r="S19" s="25">
        <v>380</v>
      </c>
      <c r="T19" s="9">
        <v>3</v>
      </c>
      <c r="U19" s="11">
        <f t="shared" si="15"/>
        <v>3</v>
      </c>
      <c r="V19" s="7">
        <f t="shared" si="16"/>
        <v>100</v>
      </c>
      <c r="W19" s="19" t="s">
        <v>62</v>
      </c>
      <c r="X19" s="25" t="s">
        <v>62</v>
      </c>
      <c r="Y19" s="19" t="s">
        <v>62</v>
      </c>
      <c r="Z19" s="20" t="s">
        <v>62</v>
      </c>
      <c r="AA19" s="19" t="s">
        <v>62</v>
      </c>
      <c r="AB19" s="25" t="s">
        <v>62</v>
      </c>
      <c r="AC19" s="9">
        <v>3</v>
      </c>
      <c r="AD19" s="11">
        <f t="shared" si="17"/>
        <v>1</v>
      </c>
      <c r="AE19" s="7">
        <f t="shared" si="18"/>
        <v>33.33333333333333</v>
      </c>
      <c r="AF19" s="19" t="s">
        <v>62</v>
      </c>
      <c r="AG19" s="25" t="s">
        <v>62</v>
      </c>
      <c r="AH19" s="19" t="s">
        <v>62</v>
      </c>
      <c r="AI19" s="25" t="s">
        <v>62</v>
      </c>
      <c r="AJ19" s="19" t="s">
        <v>62</v>
      </c>
      <c r="AK19" s="25" t="s">
        <v>62</v>
      </c>
      <c r="AL19" s="19" t="s">
        <v>62</v>
      </c>
      <c r="AM19" s="25" t="s">
        <v>62</v>
      </c>
      <c r="AN19" s="19" t="s">
        <v>62</v>
      </c>
      <c r="AO19" s="25" t="s">
        <v>62</v>
      </c>
      <c r="AP19" s="9">
        <v>5</v>
      </c>
      <c r="AQ19" s="12">
        <f t="shared" si="19"/>
        <v>0</v>
      </c>
      <c r="AR19" s="7">
        <f t="shared" si="25"/>
        <v>0</v>
      </c>
      <c r="AS19" s="19">
        <v>280</v>
      </c>
      <c r="AT19" s="25">
        <v>349.9</v>
      </c>
      <c r="AU19" s="9">
        <v>1</v>
      </c>
      <c r="AV19" s="12">
        <f t="shared" si="0"/>
        <v>1</v>
      </c>
      <c r="AW19" s="7">
        <f t="shared" si="20"/>
        <v>100</v>
      </c>
      <c r="AY19" s="14">
        <f t="shared" si="1"/>
        <v>264.5</v>
      </c>
      <c r="AZ19" s="14">
        <f t="shared" si="2"/>
        <v>499.95</v>
      </c>
      <c r="BA19" s="15">
        <f t="shared" si="3"/>
        <v>66.66666666666666</v>
      </c>
      <c r="BB19" s="14">
        <f t="shared" si="4"/>
        <v>261.97</v>
      </c>
      <c r="BC19" s="14">
        <f t="shared" si="5"/>
        <v>393</v>
      </c>
      <c r="BD19" s="15">
        <f t="shared" si="6"/>
        <v>100</v>
      </c>
      <c r="BE19" s="14">
        <f t="shared" si="7"/>
        <v>180</v>
      </c>
      <c r="BF19" s="14">
        <f t="shared" si="8"/>
        <v>500</v>
      </c>
      <c r="BG19" s="15">
        <f t="shared" si="9"/>
        <v>33.33333333333333</v>
      </c>
      <c r="BH19" s="15">
        <f t="shared" si="10"/>
      </c>
      <c r="BI19" s="15">
        <f t="shared" si="11"/>
      </c>
      <c r="BJ19" s="15">
        <f t="shared" si="12"/>
        <v>0</v>
      </c>
      <c r="BK19" s="15">
        <f t="shared" si="21"/>
        <v>280</v>
      </c>
      <c r="BL19" s="15">
        <f t="shared" si="22"/>
        <v>349.9</v>
      </c>
      <c r="BM19" s="15">
        <f t="shared" si="23"/>
        <v>100</v>
      </c>
      <c r="BN19" s="16">
        <f t="shared" si="24"/>
        <v>246.62</v>
      </c>
      <c r="BO19" s="16">
        <f t="shared" si="24"/>
        <v>435.71</v>
      </c>
    </row>
    <row r="20" spans="1:67" ht="12.75">
      <c r="A20" s="26">
        <v>45016</v>
      </c>
      <c r="B20" s="10" t="s">
        <v>61</v>
      </c>
      <c r="C20" s="1">
        <v>15</v>
      </c>
      <c r="D20" s="6" t="s">
        <v>17</v>
      </c>
      <c r="E20" s="19">
        <v>158.99</v>
      </c>
      <c r="F20" s="25">
        <v>169.99</v>
      </c>
      <c r="G20" s="19">
        <v>135.99</v>
      </c>
      <c r="H20" s="25">
        <v>174.88</v>
      </c>
      <c r="I20" s="19">
        <v>138.69</v>
      </c>
      <c r="J20" s="25">
        <v>159.9</v>
      </c>
      <c r="K20" s="9">
        <v>3</v>
      </c>
      <c r="L20" s="11">
        <f t="shared" si="13"/>
        <v>3</v>
      </c>
      <c r="M20" s="7">
        <f t="shared" si="14"/>
        <v>100</v>
      </c>
      <c r="N20" s="19">
        <v>164.9</v>
      </c>
      <c r="O20" s="25">
        <v>164.9</v>
      </c>
      <c r="P20" s="19">
        <v>136.99</v>
      </c>
      <c r="Q20" s="25">
        <v>202</v>
      </c>
      <c r="R20" s="19">
        <v>147.9</v>
      </c>
      <c r="S20" s="25">
        <v>184</v>
      </c>
      <c r="T20" s="9">
        <v>3</v>
      </c>
      <c r="U20" s="11">
        <f t="shared" si="15"/>
        <v>3</v>
      </c>
      <c r="V20" s="7">
        <f t="shared" si="16"/>
        <v>100</v>
      </c>
      <c r="W20" s="19" t="s">
        <v>62</v>
      </c>
      <c r="X20" s="25" t="s">
        <v>62</v>
      </c>
      <c r="Y20" s="19" t="s">
        <v>62</v>
      </c>
      <c r="Z20" s="25" t="s">
        <v>62</v>
      </c>
      <c r="AA20" s="19">
        <v>175</v>
      </c>
      <c r="AB20" s="25">
        <v>305</v>
      </c>
      <c r="AC20" s="9">
        <v>3</v>
      </c>
      <c r="AD20" s="11">
        <f t="shared" si="17"/>
        <v>2</v>
      </c>
      <c r="AE20" s="7">
        <f t="shared" si="18"/>
        <v>66.66666666666666</v>
      </c>
      <c r="AF20" s="19" t="s">
        <v>62</v>
      </c>
      <c r="AG20" s="25" t="s">
        <v>62</v>
      </c>
      <c r="AH20" s="19" t="s">
        <v>62</v>
      </c>
      <c r="AI20" s="25" t="s">
        <v>62</v>
      </c>
      <c r="AJ20" s="19" t="s">
        <v>62</v>
      </c>
      <c r="AK20" s="25" t="s">
        <v>62</v>
      </c>
      <c r="AL20" s="19" t="s">
        <v>62</v>
      </c>
      <c r="AM20" s="25" t="s">
        <v>62</v>
      </c>
      <c r="AN20" s="19" t="s">
        <v>62</v>
      </c>
      <c r="AO20" s="25" t="s">
        <v>62</v>
      </c>
      <c r="AP20" s="9">
        <v>5</v>
      </c>
      <c r="AQ20" s="12">
        <f t="shared" si="19"/>
        <v>0</v>
      </c>
      <c r="AR20" s="7">
        <f t="shared" si="25"/>
        <v>0</v>
      </c>
      <c r="AS20" s="19">
        <v>155</v>
      </c>
      <c r="AT20" s="25">
        <v>168.39</v>
      </c>
      <c r="AU20" s="9">
        <v>1</v>
      </c>
      <c r="AV20" s="12">
        <f t="shared" si="0"/>
        <v>1</v>
      </c>
      <c r="AW20" s="7">
        <f t="shared" si="20"/>
        <v>100</v>
      </c>
      <c r="AY20" s="14">
        <f t="shared" si="1"/>
        <v>144.56</v>
      </c>
      <c r="AZ20" s="14">
        <f t="shared" si="2"/>
        <v>168.26</v>
      </c>
      <c r="BA20" s="15">
        <f t="shared" si="3"/>
        <v>100</v>
      </c>
      <c r="BB20" s="14">
        <f t="shared" si="4"/>
        <v>149.93</v>
      </c>
      <c r="BC20" s="14">
        <f t="shared" si="5"/>
        <v>183.63</v>
      </c>
      <c r="BD20" s="15">
        <f t="shared" si="6"/>
        <v>100</v>
      </c>
      <c r="BE20" s="14">
        <f t="shared" si="7"/>
        <v>217.5</v>
      </c>
      <c r="BF20" s="14">
        <f t="shared" si="8"/>
        <v>327.5</v>
      </c>
      <c r="BG20" s="15">
        <f t="shared" si="9"/>
        <v>66.66666666666666</v>
      </c>
      <c r="BH20" s="15">
        <f t="shared" si="10"/>
      </c>
      <c r="BI20" s="15">
        <f t="shared" si="11"/>
      </c>
      <c r="BJ20" s="15">
        <f t="shared" si="12"/>
        <v>0</v>
      </c>
      <c r="BK20" s="15">
        <f t="shared" si="21"/>
        <v>155</v>
      </c>
      <c r="BL20" s="15">
        <f t="shared" si="22"/>
        <v>168.39</v>
      </c>
      <c r="BM20" s="15">
        <f t="shared" si="23"/>
        <v>100</v>
      </c>
      <c r="BN20" s="16">
        <f t="shared" si="24"/>
        <v>166.75</v>
      </c>
      <c r="BO20" s="16">
        <f t="shared" si="24"/>
        <v>211.95</v>
      </c>
    </row>
    <row r="21" spans="1:67" ht="12.75">
      <c r="A21" s="26">
        <v>45016</v>
      </c>
      <c r="B21" s="10" t="s">
        <v>61</v>
      </c>
      <c r="C21" s="1">
        <v>16</v>
      </c>
      <c r="D21" s="6" t="s">
        <v>18</v>
      </c>
      <c r="E21" s="19">
        <v>79</v>
      </c>
      <c r="F21" s="25">
        <v>500</v>
      </c>
      <c r="G21" s="19">
        <v>78.99</v>
      </c>
      <c r="H21" s="25">
        <v>549.99</v>
      </c>
      <c r="I21" s="19">
        <v>89.9</v>
      </c>
      <c r="J21" s="25">
        <v>269.9</v>
      </c>
      <c r="K21" s="9">
        <v>3</v>
      </c>
      <c r="L21" s="11">
        <f t="shared" si="13"/>
        <v>3</v>
      </c>
      <c r="M21" s="7">
        <f t="shared" si="14"/>
        <v>100</v>
      </c>
      <c r="N21" s="19">
        <v>99</v>
      </c>
      <c r="O21" s="25">
        <v>379</v>
      </c>
      <c r="P21" s="19">
        <v>89.99</v>
      </c>
      <c r="Q21" s="25">
        <v>405</v>
      </c>
      <c r="R21" s="19">
        <v>87.2</v>
      </c>
      <c r="S21" s="25">
        <v>259.9</v>
      </c>
      <c r="T21" s="9">
        <v>3</v>
      </c>
      <c r="U21" s="11">
        <f t="shared" si="15"/>
        <v>3</v>
      </c>
      <c r="V21" s="7">
        <f t="shared" si="16"/>
        <v>100</v>
      </c>
      <c r="W21" s="19" t="s">
        <v>62</v>
      </c>
      <c r="X21" s="25" t="s">
        <v>62</v>
      </c>
      <c r="Y21" s="19" t="s">
        <v>62</v>
      </c>
      <c r="Z21" s="25" t="s">
        <v>62</v>
      </c>
      <c r="AA21" s="19">
        <v>115</v>
      </c>
      <c r="AB21" s="25">
        <v>287</v>
      </c>
      <c r="AC21" s="9">
        <v>3</v>
      </c>
      <c r="AD21" s="11">
        <f t="shared" si="17"/>
        <v>2</v>
      </c>
      <c r="AE21" s="7">
        <f t="shared" si="18"/>
        <v>66.66666666666666</v>
      </c>
      <c r="AF21" s="19" t="s">
        <v>62</v>
      </c>
      <c r="AG21" s="25" t="s">
        <v>62</v>
      </c>
      <c r="AH21" s="19" t="s">
        <v>62</v>
      </c>
      <c r="AI21" s="25" t="s">
        <v>62</v>
      </c>
      <c r="AJ21" s="19" t="s">
        <v>62</v>
      </c>
      <c r="AK21" s="25" t="s">
        <v>62</v>
      </c>
      <c r="AL21" s="19" t="s">
        <v>62</v>
      </c>
      <c r="AM21" s="25" t="s">
        <v>62</v>
      </c>
      <c r="AN21" s="19" t="s">
        <v>62</v>
      </c>
      <c r="AO21" s="25" t="s">
        <v>62</v>
      </c>
      <c r="AP21" s="9">
        <v>5</v>
      </c>
      <c r="AQ21" s="12">
        <f t="shared" si="19"/>
        <v>0</v>
      </c>
      <c r="AR21" s="7">
        <f t="shared" si="25"/>
        <v>0</v>
      </c>
      <c r="AS21" s="19">
        <v>95.59</v>
      </c>
      <c r="AT21" s="25">
        <v>349.9</v>
      </c>
      <c r="AU21" s="9">
        <v>1</v>
      </c>
      <c r="AV21" s="12">
        <f t="shared" si="0"/>
        <v>1</v>
      </c>
      <c r="AW21" s="7">
        <f t="shared" si="20"/>
        <v>100</v>
      </c>
      <c r="AY21" s="14">
        <f t="shared" si="1"/>
        <v>82.63</v>
      </c>
      <c r="AZ21" s="14">
        <f t="shared" si="2"/>
        <v>439.96</v>
      </c>
      <c r="BA21" s="15">
        <f t="shared" si="3"/>
        <v>100</v>
      </c>
      <c r="BB21" s="14">
        <f t="shared" si="4"/>
        <v>92.06</v>
      </c>
      <c r="BC21" s="14">
        <f t="shared" si="5"/>
        <v>347.97</v>
      </c>
      <c r="BD21" s="15">
        <f t="shared" si="6"/>
        <v>100</v>
      </c>
      <c r="BE21" s="14">
        <f t="shared" si="7"/>
        <v>105</v>
      </c>
      <c r="BF21" s="14">
        <f t="shared" si="8"/>
        <v>268.5</v>
      </c>
      <c r="BG21" s="15">
        <f t="shared" si="9"/>
        <v>66.66666666666666</v>
      </c>
      <c r="BH21" s="15">
        <f t="shared" si="10"/>
      </c>
      <c r="BI21" s="15">
        <f t="shared" si="11"/>
      </c>
      <c r="BJ21" s="15">
        <f t="shared" si="12"/>
        <v>0</v>
      </c>
      <c r="BK21" s="15">
        <f t="shared" si="21"/>
        <v>95.59</v>
      </c>
      <c r="BL21" s="15">
        <f t="shared" si="22"/>
        <v>349.9</v>
      </c>
      <c r="BM21" s="15">
        <f t="shared" si="23"/>
        <v>100</v>
      </c>
      <c r="BN21" s="16">
        <f t="shared" si="24"/>
        <v>93.82</v>
      </c>
      <c r="BO21" s="16">
        <f t="shared" si="24"/>
        <v>351.58</v>
      </c>
    </row>
    <row r="22" spans="1:67" ht="12.75">
      <c r="A22" s="26">
        <v>45016</v>
      </c>
      <c r="B22" s="10" t="s">
        <v>61</v>
      </c>
      <c r="C22" s="1">
        <v>17</v>
      </c>
      <c r="D22" s="6" t="s">
        <v>19</v>
      </c>
      <c r="E22" s="19">
        <v>295</v>
      </c>
      <c r="F22" s="25">
        <v>680</v>
      </c>
      <c r="G22" s="19">
        <v>360</v>
      </c>
      <c r="H22" s="25">
        <v>558.68</v>
      </c>
      <c r="I22" s="19">
        <v>225</v>
      </c>
      <c r="J22" s="25">
        <v>400</v>
      </c>
      <c r="K22" s="9">
        <v>3</v>
      </c>
      <c r="L22" s="11">
        <f t="shared" si="13"/>
        <v>3</v>
      </c>
      <c r="M22" s="7">
        <f t="shared" si="14"/>
        <v>100</v>
      </c>
      <c r="N22" s="19">
        <v>285</v>
      </c>
      <c r="O22" s="25">
        <v>560</v>
      </c>
      <c r="P22" s="19">
        <v>253</v>
      </c>
      <c r="Q22" s="25">
        <v>380.9</v>
      </c>
      <c r="R22" s="19">
        <v>135</v>
      </c>
      <c r="S22" s="25">
        <v>304.58</v>
      </c>
      <c r="T22" s="9">
        <v>3</v>
      </c>
      <c r="U22" s="11">
        <f t="shared" si="15"/>
        <v>3</v>
      </c>
      <c r="V22" s="7">
        <f t="shared" si="16"/>
        <v>100</v>
      </c>
      <c r="W22" s="19">
        <v>180</v>
      </c>
      <c r="X22" s="25">
        <v>500</v>
      </c>
      <c r="Y22" s="19">
        <v>380</v>
      </c>
      <c r="Z22" s="25">
        <v>450</v>
      </c>
      <c r="AA22" s="19">
        <v>586</v>
      </c>
      <c r="AB22" s="25">
        <v>640</v>
      </c>
      <c r="AC22" s="9">
        <v>3</v>
      </c>
      <c r="AD22" s="11">
        <f t="shared" si="17"/>
        <v>3</v>
      </c>
      <c r="AE22" s="7">
        <f t="shared" si="18"/>
        <v>100</v>
      </c>
      <c r="AF22" s="19" t="s">
        <v>62</v>
      </c>
      <c r="AG22" s="25" t="s">
        <v>62</v>
      </c>
      <c r="AH22" s="19" t="s">
        <v>62</v>
      </c>
      <c r="AI22" s="25" t="s">
        <v>62</v>
      </c>
      <c r="AJ22" s="19" t="s">
        <v>62</v>
      </c>
      <c r="AK22" s="25" t="s">
        <v>62</v>
      </c>
      <c r="AL22" s="19" t="s">
        <v>62</v>
      </c>
      <c r="AM22" s="25" t="s">
        <v>62</v>
      </c>
      <c r="AN22" s="19" t="s">
        <v>62</v>
      </c>
      <c r="AO22" s="25" t="s">
        <v>62</v>
      </c>
      <c r="AP22" s="9">
        <v>5</v>
      </c>
      <c r="AQ22" s="12">
        <f t="shared" si="19"/>
        <v>0</v>
      </c>
      <c r="AR22" s="7">
        <f t="shared" si="25"/>
        <v>0</v>
      </c>
      <c r="AS22" s="19">
        <v>260</v>
      </c>
      <c r="AT22" s="25">
        <v>358.79</v>
      </c>
      <c r="AU22" s="9">
        <v>1</v>
      </c>
      <c r="AV22" s="12">
        <f t="shared" si="0"/>
        <v>1</v>
      </c>
      <c r="AW22" s="7">
        <f t="shared" si="20"/>
        <v>100</v>
      </c>
      <c r="AY22" s="14">
        <f t="shared" si="1"/>
        <v>293.33</v>
      </c>
      <c r="AZ22" s="14">
        <f t="shared" si="2"/>
        <v>546.23</v>
      </c>
      <c r="BA22" s="15">
        <f t="shared" si="3"/>
        <v>100</v>
      </c>
      <c r="BB22" s="14"/>
      <c r="BC22" s="14">
        <f aca="true" t="shared" si="26" ref="BB22:BC45">IF(SUM(O22,Q22,S22)=0,"",ROUND(AVERAGE(O22,Q22,S22),2))</f>
        <v>415.16</v>
      </c>
      <c r="BD22" s="15">
        <f t="shared" si="6"/>
        <v>100</v>
      </c>
      <c r="BE22" s="14">
        <f t="shared" si="7"/>
        <v>355</v>
      </c>
      <c r="BF22" s="14">
        <f t="shared" si="8"/>
        <v>405</v>
      </c>
      <c r="BG22" s="15">
        <f t="shared" si="9"/>
        <v>100</v>
      </c>
      <c r="BH22" s="15">
        <f t="shared" si="10"/>
      </c>
      <c r="BI22" s="15">
        <f t="shared" si="11"/>
      </c>
      <c r="BJ22" s="15">
        <f t="shared" si="12"/>
        <v>0</v>
      </c>
      <c r="BK22" s="15">
        <f t="shared" si="21"/>
        <v>260</v>
      </c>
      <c r="BL22" s="15">
        <f t="shared" si="22"/>
        <v>358.79</v>
      </c>
      <c r="BM22" s="15">
        <f t="shared" si="23"/>
        <v>100</v>
      </c>
      <c r="BN22" s="16">
        <f t="shared" si="24"/>
        <v>302.78</v>
      </c>
      <c r="BO22" s="16">
        <f t="shared" si="24"/>
        <v>431.3</v>
      </c>
    </row>
    <row r="23" spans="1:67" ht="12.75">
      <c r="A23" s="26">
        <v>45016</v>
      </c>
      <c r="B23" s="10" t="s">
        <v>61</v>
      </c>
      <c r="C23" s="1">
        <v>18</v>
      </c>
      <c r="D23" s="6" t="s">
        <v>20</v>
      </c>
      <c r="E23" s="19">
        <v>285.52</v>
      </c>
      <c r="F23" s="25">
        <v>658.3</v>
      </c>
      <c r="G23" s="19">
        <v>230.76</v>
      </c>
      <c r="H23" s="25">
        <v>824</v>
      </c>
      <c r="I23" s="19">
        <v>220</v>
      </c>
      <c r="J23" s="25">
        <v>285</v>
      </c>
      <c r="K23" s="9">
        <v>3</v>
      </c>
      <c r="L23" s="11">
        <f t="shared" si="13"/>
        <v>3</v>
      </c>
      <c r="M23" s="7">
        <f t="shared" si="14"/>
        <v>100</v>
      </c>
      <c r="N23" s="19">
        <v>211</v>
      </c>
      <c r="O23" s="25">
        <v>211</v>
      </c>
      <c r="P23" s="19">
        <v>218.9949</v>
      </c>
      <c r="Q23" s="25">
        <v>229.99</v>
      </c>
      <c r="R23" s="19">
        <v>139</v>
      </c>
      <c r="S23" s="25">
        <v>239.9</v>
      </c>
      <c r="T23" s="9">
        <v>3</v>
      </c>
      <c r="U23" s="11">
        <f t="shared" si="15"/>
        <v>3</v>
      </c>
      <c r="V23" s="7">
        <f t="shared" si="16"/>
        <v>100</v>
      </c>
      <c r="W23" s="19">
        <v>260</v>
      </c>
      <c r="X23" s="25">
        <v>350</v>
      </c>
      <c r="Y23" s="19">
        <v>235.00135</v>
      </c>
      <c r="Z23" s="25">
        <v>240</v>
      </c>
      <c r="AA23" s="19">
        <v>241</v>
      </c>
      <c r="AB23" s="25">
        <v>325</v>
      </c>
      <c r="AC23" s="9">
        <v>3</v>
      </c>
      <c r="AD23" s="11">
        <f t="shared" si="17"/>
        <v>3</v>
      </c>
      <c r="AE23" s="7">
        <f t="shared" si="18"/>
        <v>100</v>
      </c>
      <c r="AF23" s="19" t="s">
        <v>62</v>
      </c>
      <c r="AG23" s="25" t="s">
        <v>62</v>
      </c>
      <c r="AH23" s="19" t="s">
        <v>62</v>
      </c>
      <c r="AI23" s="25" t="s">
        <v>62</v>
      </c>
      <c r="AJ23" s="19" t="s">
        <v>62</v>
      </c>
      <c r="AK23" s="25" t="s">
        <v>62</v>
      </c>
      <c r="AL23" s="19" t="s">
        <v>62</v>
      </c>
      <c r="AM23" s="25" t="s">
        <v>62</v>
      </c>
      <c r="AN23" s="19" t="s">
        <v>62</v>
      </c>
      <c r="AO23" s="25" t="s">
        <v>62</v>
      </c>
      <c r="AP23" s="9">
        <v>5</v>
      </c>
      <c r="AQ23" s="12">
        <f t="shared" si="19"/>
        <v>0</v>
      </c>
      <c r="AR23" s="7">
        <f t="shared" si="25"/>
        <v>0</v>
      </c>
      <c r="AS23" s="19">
        <v>220</v>
      </c>
      <c r="AT23" s="25">
        <v>324</v>
      </c>
      <c r="AU23" s="9">
        <v>1</v>
      </c>
      <c r="AV23" s="12">
        <f t="shared" si="0"/>
        <v>1</v>
      </c>
      <c r="AW23" s="7">
        <f t="shared" si="20"/>
        <v>100</v>
      </c>
      <c r="AY23" s="14">
        <f t="shared" si="1"/>
        <v>245.43</v>
      </c>
      <c r="AZ23" s="14">
        <f t="shared" si="2"/>
        <v>589.1</v>
      </c>
      <c r="BA23" s="15">
        <f t="shared" si="3"/>
        <v>100</v>
      </c>
      <c r="BB23" s="14">
        <f t="shared" si="26"/>
        <v>189.66</v>
      </c>
      <c r="BC23" s="14">
        <f t="shared" si="26"/>
        <v>226.96</v>
      </c>
      <c r="BD23" s="15">
        <f t="shared" si="6"/>
        <v>100</v>
      </c>
      <c r="BE23" s="14">
        <f t="shared" si="7"/>
        <v>181</v>
      </c>
      <c r="BF23" s="14">
        <f t="shared" si="8"/>
        <v>226.67</v>
      </c>
      <c r="BG23" s="15">
        <f t="shared" si="9"/>
        <v>100</v>
      </c>
      <c r="BH23" s="15">
        <f t="shared" si="10"/>
      </c>
      <c r="BI23" s="15">
        <f t="shared" si="11"/>
      </c>
      <c r="BJ23" s="15">
        <f t="shared" si="12"/>
        <v>0</v>
      </c>
      <c r="BK23" s="15">
        <f t="shared" si="21"/>
        <v>220</v>
      </c>
      <c r="BL23" s="15">
        <f t="shared" si="22"/>
        <v>324</v>
      </c>
      <c r="BM23" s="15">
        <f t="shared" si="23"/>
        <v>100</v>
      </c>
      <c r="BN23" s="16">
        <f t="shared" si="24"/>
        <v>209.02</v>
      </c>
      <c r="BO23" s="16">
        <f t="shared" si="24"/>
        <v>341.68</v>
      </c>
    </row>
    <row r="24" spans="1:67" ht="12.75">
      <c r="A24" s="26">
        <v>45016</v>
      </c>
      <c r="B24" s="10" t="s">
        <v>61</v>
      </c>
      <c r="C24" s="1">
        <v>19</v>
      </c>
      <c r="D24" s="6" t="s">
        <v>21</v>
      </c>
      <c r="E24" s="19">
        <v>89.99</v>
      </c>
      <c r="F24" s="25">
        <v>320</v>
      </c>
      <c r="G24" s="19">
        <v>78.69</v>
      </c>
      <c r="H24" s="25">
        <v>188.5</v>
      </c>
      <c r="I24" s="19">
        <v>85.99</v>
      </c>
      <c r="J24" s="25">
        <v>189.99</v>
      </c>
      <c r="K24" s="9">
        <v>3</v>
      </c>
      <c r="L24" s="11">
        <f t="shared" si="13"/>
        <v>3</v>
      </c>
      <c r="M24" s="7">
        <f t="shared" si="14"/>
        <v>100</v>
      </c>
      <c r="N24" s="19">
        <v>75</v>
      </c>
      <c r="O24" s="25">
        <v>140</v>
      </c>
      <c r="P24" s="19">
        <v>75</v>
      </c>
      <c r="Q24" s="25">
        <v>159.99</v>
      </c>
      <c r="R24" s="19">
        <v>92</v>
      </c>
      <c r="S24" s="25">
        <v>189</v>
      </c>
      <c r="T24" s="9">
        <v>3</v>
      </c>
      <c r="U24" s="11">
        <f t="shared" si="15"/>
        <v>3</v>
      </c>
      <c r="V24" s="7">
        <f t="shared" si="16"/>
        <v>100</v>
      </c>
      <c r="W24" s="19">
        <v>95</v>
      </c>
      <c r="X24" s="25">
        <v>250</v>
      </c>
      <c r="Y24" s="19">
        <v>98</v>
      </c>
      <c r="Z24" s="25">
        <v>189</v>
      </c>
      <c r="AA24" s="19">
        <v>85</v>
      </c>
      <c r="AB24" s="25">
        <v>143</v>
      </c>
      <c r="AC24" s="9">
        <v>3</v>
      </c>
      <c r="AD24" s="11">
        <f t="shared" si="17"/>
        <v>3</v>
      </c>
      <c r="AE24" s="7">
        <f t="shared" si="18"/>
        <v>100</v>
      </c>
      <c r="AF24" s="19" t="s">
        <v>62</v>
      </c>
      <c r="AG24" s="25" t="s">
        <v>62</v>
      </c>
      <c r="AH24" s="19" t="s">
        <v>62</v>
      </c>
      <c r="AI24" s="25" t="s">
        <v>62</v>
      </c>
      <c r="AJ24" s="19" t="s">
        <v>62</v>
      </c>
      <c r="AK24" s="25" t="s">
        <v>62</v>
      </c>
      <c r="AL24" s="19">
        <v>65</v>
      </c>
      <c r="AM24" s="20">
        <v>180</v>
      </c>
      <c r="AN24" s="19" t="s">
        <v>62</v>
      </c>
      <c r="AO24" s="25" t="s">
        <v>62</v>
      </c>
      <c r="AP24" s="9">
        <v>5</v>
      </c>
      <c r="AQ24" s="12">
        <f t="shared" si="19"/>
        <v>1</v>
      </c>
      <c r="AR24" s="7">
        <f t="shared" si="25"/>
        <v>20</v>
      </c>
      <c r="AS24" s="19">
        <v>72</v>
      </c>
      <c r="AT24" s="25">
        <v>108.5</v>
      </c>
      <c r="AU24" s="9">
        <v>1</v>
      </c>
      <c r="AV24" s="12">
        <f t="shared" si="0"/>
        <v>1</v>
      </c>
      <c r="AW24" s="7">
        <f t="shared" si="20"/>
        <v>100</v>
      </c>
      <c r="AY24" s="14">
        <f t="shared" si="1"/>
        <v>84.89</v>
      </c>
      <c r="AZ24" s="14">
        <f t="shared" si="2"/>
        <v>232.83</v>
      </c>
      <c r="BA24" s="15">
        <f t="shared" si="3"/>
        <v>100</v>
      </c>
      <c r="BB24" s="14">
        <f t="shared" si="26"/>
        <v>80.67</v>
      </c>
      <c r="BC24" s="14">
        <f t="shared" si="26"/>
        <v>163</v>
      </c>
      <c r="BD24" s="15">
        <f t="shared" si="6"/>
        <v>100</v>
      </c>
      <c r="BE24" s="14">
        <f t="shared" si="7"/>
        <v>93.67</v>
      </c>
      <c r="BF24" s="14">
        <f t="shared" si="8"/>
        <v>143.33</v>
      </c>
      <c r="BG24" s="15">
        <f t="shared" si="9"/>
        <v>100</v>
      </c>
      <c r="BH24" s="15">
        <f t="shared" si="10"/>
        <v>65</v>
      </c>
      <c r="BI24" s="15">
        <f t="shared" si="11"/>
        <v>180</v>
      </c>
      <c r="BJ24" s="15">
        <f t="shared" si="12"/>
        <v>20</v>
      </c>
      <c r="BK24" s="15">
        <f t="shared" si="21"/>
        <v>72</v>
      </c>
      <c r="BL24" s="15">
        <f t="shared" si="22"/>
        <v>108.5</v>
      </c>
      <c r="BM24" s="15">
        <f t="shared" si="23"/>
        <v>100</v>
      </c>
      <c r="BN24" s="16">
        <f t="shared" si="24"/>
        <v>79.25</v>
      </c>
      <c r="BO24" s="16">
        <f t="shared" si="24"/>
        <v>165.53</v>
      </c>
    </row>
    <row r="25" spans="1:67" ht="12.75">
      <c r="A25" s="26">
        <v>45016</v>
      </c>
      <c r="B25" s="10" t="s">
        <v>61</v>
      </c>
      <c r="C25" s="1">
        <v>20</v>
      </c>
      <c r="D25" s="6" t="s">
        <v>41</v>
      </c>
      <c r="E25" s="19">
        <v>48.25</v>
      </c>
      <c r="F25" s="25">
        <v>162.1</v>
      </c>
      <c r="G25" s="19">
        <v>54.99</v>
      </c>
      <c r="H25" s="25">
        <v>155.85</v>
      </c>
      <c r="I25" s="19">
        <v>49.69</v>
      </c>
      <c r="J25" s="25">
        <v>115.5</v>
      </c>
      <c r="K25" s="9">
        <v>3</v>
      </c>
      <c r="L25" s="11">
        <f t="shared" si="13"/>
        <v>3</v>
      </c>
      <c r="M25" s="7">
        <f t="shared" si="14"/>
        <v>100</v>
      </c>
      <c r="N25" s="19">
        <v>84.8</v>
      </c>
      <c r="O25" s="25">
        <v>171.42</v>
      </c>
      <c r="P25" s="19">
        <v>62.82</v>
      </c>
      <c r="Q25" s="25">
        <v>100</v>
      </c>
      <c r="R25" s="19">
        <v>88</v>
      </c>
      <c r="S25" s="25">
        <v>103</v>
      </c>
      <c r="T25" s="9">
        <v>3</v>
      </c>
      <c r="U25" s="11">
        <f t="shared" si="15"/>
        <v>3</v>
      </c>
      <c r="V25" s="7">
        <f t="shared" si="16"/>
        <v>100</v>
      </c>
      <c r="W25" s="19">
        <v>99</v>
      </c>
      <c r="X25" s="25">
        <v>125</v>
      </c>
      <c r="Y25" s="19">
        <v>82</v>
      </c>
      <c r="Z25" s="25">
        <v>137.1</v>
      </c>
      <c r="AA25" s="19">
        <v>145.71</v>
      </c>
      <c r="AB25" s="25">
        <v>165.71</v>
      </c>
      <c r="AC25" s="9">
        <v>3</v>
      </c>
      <c r="AD25" s="11">
        <f t="shared" si="17"/>
        <v>3</v>
      </c>
      <c r="AE25" s="7">
        <f t="shared" si="18"/>
        <v>100</v>
      </c>
      <c r="AF25" s="19" t="s">
        <v>62</v>
      </c>
      <c r="AG25" s="20" t="s">
        <v>62</v>
      </c>
      <c r="AH25" s="19">
        <v>112</v>
      </c>
      <c r="AI25" s="25">
        <v>117</v>
      </c>
      <c r="AJ25" s="19" t="s">
        <v>62</v>
      </c>
      <c r="AK25" s="25" t="s">
        <v>62</v>
      </c>
      <c r="AL25" s="19">
        <v>92.5</v>
      </c>
      <c r="AM25" s="25">
        <v>150</v>
      </c>
      <c r="AN25" s="19" t="s">
        <v>62</v>
      </c>
      <c r="AO25" s="25" t="s">
        <v>62</v>
      </c>
      <c r="AP25" s="9">
        <v>5</v>
      </c>
      <c r="AQ25" s="12">
        <f t="shared" si="19"/>
        <v>2</v>
      </c>
      <c r="AR25" s="7">
        <f t="shared" si="25"/>
        <v>40</v>
      </c>
      <c r="AS25" s="19">
        <v>68.99</v>
      </c>
      <c r="AT25" s="25">
        <v>155.85</v>
      </c>
      <c r="AU25" s="9">
        <v>1</v>
      </c>
      <c r="AV25" s="12">
        <f t="shared" si="0"/>
        <v>1</v>
      </c>
      <c r="AW25" s="7">
        <f t="shared" si="20"/>
        <v>100</v>
      </c>
      <c r="AY25" s="14">
        <f t="shared" si="1"/>
        <v>50.98</v>
      </c>
      <c r="AZ25" s="14">
        <f t="shared" si="2"/>
        <v>144.48</v>
      </c>
      <c r="BA25" s="15">
        <f t="shared" si="3"/>
        <v>100</v>
      </c>
      <c r="BB25" s="14">
        <f t="shared" si="26"/>
        <v>78.54</v>
      </c>
      <c r="BC25" s="14">
        <f t="shared" si="26"/>
        <v>124.81</v>
      </c>
      <c r="BD25" s="15">
        <f t="shared" si="6"/>
        <v>100</v>
      </c>
      <c r="BE25" s="14">
        <f t="shared" si="7"/>
        <v>193.24</v>
      </c>
      <c r="BF25" s="14">
        <f t="shared" si="8"/>
        <v>258.94</v>
      </c>
      <c r="BG25" s="15">
        <f t="shared" si="9"/>
        <v>100</v>
      </c>
      <c r="BH25" s="15">
        <f t="shared" si="10"/>
        <v>102.25</v>
      </c>
      <c r="BI25" s="15">
        <f t="shared" si="11"/>
        <v>133.5</v>
      </c>
      <c r="BJ25" s="15">
        <f t="shared" si="12"/>
        <v>40</v>
      </c>
      <c r="BK25" s="15">
        <f t="shared" si="21"/>
        <v>68.99</v>
      </c>
      <c r="BL25" s="15">
        <f t="shared" si="22"/>
        <v>155.85</v>
      </c>
      <c r="BM25" s="15">
        <f t="shared" si="23"/>
        <v>100</v>
      </c>
      <c r="BN25" s="16">
        <f t="shared" si="24"/>
        <v>98.8</v>
      </c>
      <c r="BO25" s="16">
        <f t="shared" si="24"/>
        <v>163.52</v>
      </c>
    </row>
    <row r="26" spans="1:67" ht="12.75">
      <c r="A26" s="26">
        <v>45016</v>
      </c>
      <c r="B26" s="10" t="s">
        <v>61</v>
      </c>
      <c r="C26" s="1">
        <v>21</v>
      </c>
      <c r="D26" s="6" t="s">
        <v>42</v>
      </c>
      <c r="E26" s="19">
        <v>46.59</v>
      </c>
      <c r="F26" s="25">
        <v>66.5</v>
      </c>
      <c r="G26" s="19">
        <v>48.26</v>
      </c>
      <c r="H26" s="25">
        <v>73.84</v>
      </c>
      <c r="I26" s="19">
        <v>37.46</v>
      </c>
      <c r="J26" s="25">
        <v>72.2</v>
      </c>
      <c r="K26" s="9">
        <v>3</v>
      </c>
      <c r="L26" s="11">
        <f t="shared" si="13"/>
        <v>3</v>
      </c>
      <c r="M26" s="7">
        <f t="shared" si="14"/>
        <v>100</v>
      </c>
      <c r="N26" s="19">
        <v>72.3</v>
      </c>
      <c r="O26" s="25">
        <v>89.23</v>
      </c>
      <c r="P26" s="19">
        <v>61.52</v>
      </c>
      <c r="Q26" s="25">
        <v>69.8</v>
      </c>
      <c r="R26" s="19">
        <v>63.6</v>
      </c>
      <c r="S26" s="25">
        <v>97.5</v>
      </c>
      <c r="T26" s="9">
        <v>3</v>
      </c>
      <c r="U26" s="11">
        <f t="shared" si="15"/>
        <v>3</v>
      </c>
      <c r="V26" s="7">
        <f t="shared" si="16"/>
        <v>100</v>
      </c>
      <c r="W26" s="19">
        <v>67</v>
      </c>
      <c r="X26" s="25">
        <v>115</v>
      </c>
      <c r="Y26" s="19">
        <v>40.46</v>
      </c>
      <c r="Z26" s="25">
        <v>94</v>
      </c>
      <c r="AA26" s="19">
        <v>98.46</v>
      </c>
      <c r="AB26" s="25">
        <v>98.46</v>
      </c>
      <c r="AC26" s="9">
        <v>3</v>
      </c>
      <c r="AD26" s="11">
        <f t="shared" si="17"/>
        <v>3</v>
      </c>
      <c r="AE26" s="7">
        <f t="shared" si="18"/>
        <v>100</v>
      </c>
      <c r="AF26" s="19" t="s">
        <v>62</v>
      </c>
      <c r="AG26" s="25" t="s">
        <v>62</v>
      </c>
      <c r="AH26" s="19">
        <v>98</v>
      </c>
      <c r="AI26" s="25">
        <v>120</v>
      </c>
      <c r="AJ26" s="19" t="s">
        <v>62</v>
      </c>
      <c r="AK26" s="25" t="s">
        <v>62</v>
      </c>
      <c r="AL26" s="19">
        <v>66.9</v>
      </c>
      <c r="AM26" s="25">
        <v>79</v>
      </c>
      <c r="AN26" s="19" t="s">
        <v>62</v>
      </c>
      <c r="AO26" s="25" t="s">
        <v>62</v>
      </c>
      <c r="AP26" s="9">
        <v>5</v>
      </c>
      <c r="AQ26" s="12">
        <f t="shared" si="19"/>
        <v>2</v>
      </c>
      <c r="AR26" s="7">
        <f t="shared" si="25"/>
        <v>40</v>
      </c>
      <c r="AS26" s="19">
        <v>71.2</v>
      </c>
      <c r="AT26" s="25">
        <v>93.84</v>
      </c>
      <c r="AU26" s="9">
        <v>1</v>
      </c>
      <c r="AV26" s="12">
        <f t="shared" si="0"/>
        <v>1</v>
      </c>
      <c r="AW26" s="7">
        <f t="shared" si="20"/>
        <v>100</v>
      </c>
      <c r="AY26" s="14">
        <f t="shared" si="1"/>
        <v>44.1</v>
      </c>
      <c r="AZ26" s="14">
        <f t="shared" si="2"/>
        <v>70.85</v>
      </c>
      <c r="BA26" s="15">
        <f t="shared" si="3"/>
        <v>100</v>
      </c>
      <c r="BB26" s="14">
        <f t="shared" si="26"/>
        <v>65.81</v>
      </c>
      <c r="BC26" s="14">
        <f t="shared" si="26"/>
        <v>85.51</v>
      </c>
      <c r="BD26" s="15">
        <f t="shared" si="6"/>
        <v>100</v>
      </c>
      <c r="BE26" s="14">
        <f t="shared" si="7"/>
        <v>372.97</v>
      </c>
      <c r="BF26" s="14">
        <f t="shared" si="8"/>
        <v>437.49</v>
      </c>
      <c r="BG26" s="15">
        <f t="shared" si="9"/>
        <v>100</v>
      </c>
      <c r="BH26" s="15">
        <f t="shared" si="10"/>
        <v>82.45</v>
      </c>
      <c r="BI26" s="15">
        <f t="shared" si="11"/>
        <v>99.5</v>
      </c>
      <c r="BJ26" s="15">
        <f t="shared" si="12"/>
        <v>40</v>
      </c>
      <c r="BK26" s="15">
        <f t="shared" si="21"/>
        <v>71.2</v>
      </c>
      <c r="BL26" s="15">
        <f t="shared" si="22"/>
        <v>93.84</v>
      </c>
      <c r="BM26" s="15">
        <f t="shared" si="23"/>
        <v>100</v>
      </c>
      <c r="BN26" s="16">
        <f t="shared" si="24"/>
        <v>127.31</v>
      </c>
      <c r="BO26" s="16">
        <f t="shared" si="24"/>
        <v>157.44</v>
      </c>
    </row>
    <row r="27" spans="1:67" ht="12.75">
      <c r="A27" s="26">
        <v>45016</v>
      </c>
      <c r="B27" s="10" t="s">
        <v>61</v>
      </c>
      <c r="C27" s="1">
        <v>22</v>
      </c>
      <c r="D27" s="6" t="s">
        <v>78</v>
      </c>
      <c r="E27" s="19">
        <v>52.39</v>
      </c>
      <c r="F27" s="25">
        <v>99</v>
      </c>
      <c r="G27" s="19">
        <v>66.99</v>
      </c>
      <c r="H27" s="25">
        <v>125</v>
      </c>
      <c r="I27" s="19">
        <v>52.99</v>
      </c>
      <c r="J27" s="25">
        <v>72</v>
      </c>
      <c r="K27" s="9">
        <v>3</v>
      </c>
      <c r="L27" s="11">
        <f t="shared" si="13"/>
        <v>3</v>
      </c>
      <c r="M27" s="7">
        <f t="shared" si="14"/>
        <v>100</v>
      </c>
      <c r="N27" s="19">
        <v>68.89</v>
      </c>
      <c r="O27" s="25">
        <v>91</v>
      </c>
      <c r="P27" s="19">
        <v>56.99</v>
      </c>
      <c r="Q27" s="25">
        <v>88.57</v>
      </c>
      <c r="R27" s="19">
        <v>79.45</v>
      </c>
      <c r="S27" s="25">
        <v>89</v>
      </c>
      <c r="T27" s="9">
        <v>3</v>
      </c>
      <c r="U27" s="11">
        <f t="shared" si="15"/>
        <v>3</v>
      </c>
      <c r="V27" s="7">
        <f t="shared" si="16"/>
        <v>100</v>
      </c>
      <c r="W27" s="19">
        <v>98</v>
      </c>
      <c r="X27" s="25">
        <v>98</v>
      </c>
      <c r="Y27" s="19">
        <v>68</v>
      </c>
      <c r="Z27" s="25">
        <v>72</v>
      </c>
      <c r="AA27" s="19">
        <v>69</v>
      </c>
      <c r="AB27" s="25">
        <v>84</v>
      </c>
      <c r="AC27" s="9">
        <v>3</v>
      </c>
      <c r="AD27" s="11">
        <f t="shared" si="17"/>
        <v>2</v>
      </c>
      <c r="AE27" s="7">
        <f t="shared" si="18"/>
        <v>66.66666666666666</v>
      </c>
      <c r="AF27" s="19" t="s">
        <v>62</v>
      </c>
      <c r="AG27" s="25" t="s">
        <v>62</v>
      </c>
      <c r="AH27" s="19"/>
      <c r="AI27" s="25" t="s">
        <v>62</v>
      </c>
      <c r="AJ27" s="19">
        <v>78.81</v>
      </c>
      <c r="AK27" s="25">
        <v>83.11</v>
      </c>
      <c r="AL27" s="19">
        <v>65</v>
      </c>
      <c r="AM27" s="25">
        <v>95</v>
      </c>
      <c r="AN27" s="19">
        <v>52</v>
      </c>
      <c r="AO27" s="25">
        <v>89</v>
      </c>
      <c r="AP27" s="9">
        <v>5</v>
      </c>
      <c r="AQ27" s="12">
        <f t="shared" si="19"/>
        <v>3</v>
      </c>
      <c r="AR27" s="7">
        <f t="shared" si="25"/>
        <v>60</v>
      </c>
      <c r="AS27" s="19">
        <v>64.29</v>
      </c>
      <c r="AT27" s="25">
        <v>75</v>
      </c>
      <c r="AU27" s="9">
        <v>1</v>
      </c>
      <c r="AV27" s="12">
        <f t="shared" si="0"/>
        <v>1</v>
      </c>
      <c r="AW27" s="7">
        <f t="shared" si="20"/>
        <v>100</v>
      </c>
      <c r="AY27" s="14">
        <f t="shared" si="1"/>
        <v>57.46</v>
      </c>
      <c r="AZ27" s="14">
        <f t="shared" si="2"/>
        <v>98.67</v>
      </c>
      <c r="BA27" s="15">
        <f t="shared" si="3"/>
        <v>100</v>
      </c>
      <c r="BB27" s="14">
        <f t="shared" si="26"/>
        <v>68.44</v>
      </c>
      <c r="BC27" s="14">
        <f t="shared" si="26"/>
        <v>89.52</v>
      </c>
      <c r="BD27" s="15">
        <f t="shared" si="6"/>
        <v>100</v>
      </c>
      <c r="BE27" s="14">
        <f t="shared" si="7"/>
        <v>68.5</v>
      </c>
      <c r="BF27" s="14">
        <f t="shared" si="8"/>
        <v>78</v>
      </c>
      <c r="BG27" s="15">
        <f t="shared" si="9"/>
        <v>66.66666666666666</v>
      </c>
      <c r="BH27" s="15">
        <f t="shared" si="10"/>
        <v>65.27</v>
      </c>
      <c r="BI27" s="15">
        <f t="shared" si="11"/>
        <v>89.03666666666668</v>
      </c>
      <c r="BJ27" s="15">
        <f t="shared" si="12"/>
        <v>60</v>
      </c>
      <c r="BK27" s="15">
        <f t="shared" si="21"/>
        <v>64.29</v>
      </c>
      <c r="BL27" s="15">
        <f t="shared" si="22"/>
        <v>75</v>
      </c>
      <c r="BM27" s="15">
        <f t="shared" si="23"/>
        <v>100</v>
      </c>
      <c r="BN27" s="16">
        <f t="shared" si="24"/>
        <v>64.79</v>
      </c>
      <c r="BO27" s="16">
        <f t="shared" si="24"/>
        <v>86.05</v>
      </c>
    </row>
    <row r="28" spans="1:67" ht="12.75">
      <c r="A28" s="26">
        <v>45016</v>
      </c>
      <c r="B28" s="10" t="s">
        <v>61</v>
      </c>
      <c r="C28" s="1">
        <v>23</v>
      </c>
      <c r="D28" s="6" t="s">
        <v>22</v>
      </c>
      <c r="E28" s="19">
        <v>365</v>
      </c>
      <c r="F28" s="25">
        <v>420</v>
      </c>
      <c r="G28" s="19">
        <v>347.5</v>
      </c>
      <c r="H28" s="25">
        <v>399.9</v>
      </c>
      <c r="I28" s="19">
        <v>420</v>
      </c>
      <c r="J28" s="25">
        <v>520</v>
      </c>
      <c r="K28" s="9">
        <v>3</v>
      </c>
      <c r="L28" s="11">
        <f t="shared" si="13"/>
        <v>3</v>
      </c>
      <c r="M28" s="7">
        <f t="shared" si="14"/>
        <v>100</v>
      </c>
      <c r="N28" s="19">
        <v>381</v>
      </c>
      <c r="O28" s="25">
        <v>388.57</v>
      </c>
      <c r="P28" s="19">
        <v>254.96</v>
      </c>
      <c r="Q28" s="25">
        <v>463</v>
      </c>
      <c r="R28" s="19">
        <v>456</v>
      </c>
      <c r="S28" s="25">
        <v>650</v>
      </c>
      <c r="T28" s="9">
        <v>3</v>
      </c>
      <c r="U28" s="11">
        <f t="shared" si="15"/>
        <v>3</v>
      </c>
      <c r="V28" s="7">
        <f t="shared" si="16"/>
        <v>100</v>
      </c>
      <c r="W28" s="19">
        <v>352</v>
      </c>
      <c r="X28" s="25">
        <v>474</v>
      </c>
      <c r="Y28" s="19">
        <v>295</v>
      </c>
      <c r="Z28" s="25">
        <v>350</v>
      </c>
      <c r="AA28" s="19">
        <v>380</v>
      </c>
      <c r="AB28" s="25">
        <v>460</v>
      </c>
      <c r="AC28" s="9">
        <v>3</v>
      </c>
      <c r="AD28" s="11">
        <f t="shared" si="17"/>
        <v>3</v>
      </c>
      <c r="AE28" s="7">
        <f t="shared" si="18"/>
        <v>100</v>
      </c>
      <c r="AF28" s="19" t="s">
        <v>62</v>
      </c>
      <c r="AG28" s="25" t="s">
        <v>62</v>
      </c>
      <c r="AH28" s="19" t="s">
        <v>62</v>
      </c>
      <c r="AI28" s="25" t="s">
        <v>62</v>
      </c>
      <c r="AJ28" s="19">
        <v>302</v>
      </c>
      <c r="AK28" s="25">
        <v>400</v>
      </c>
      <c r="AL28" s="19" t="s">
        <v>62</v>
      </c>
      <c r="AM28" s="20" t="s">
        <v>62</v>
      </c>
      <c r="AN28" s="19">
        <v>350</v>
      </c>
      <c r="AO28" s="25">
        <v>400</v>
      </c>
      <c r="AP28" s="9">
        <v>5</v>
      </c>
      <c r="AQ28" s="12">
        <f t="shared" si="19"/>
        <v>2</v>
      </c>
      <c r="AR28" s="7">
        <f t="shared" si="25"/>
        <v>40</v>
      </c>
      <c r="AS28" s="19">
        <v>364.95</v>
      </c>
      <c r="AT28" s="25">
        <v>399.9</v>
      </c>
      <c r="AU28" s="9">
        <v>1</v>
      </c>
      <c r="AV28" s="12">
        <f t="shared" si="0"/>
        <v>1</v>
      </c>
      <c r="AW28" s="7">
        <f t="shared" si="20"/>
        <v>100</v>
      </c>
      <c r="AY28" s="14">
        <f t="shared" si="1"/>
        <v>377.5</v>
      </c>
      <c r="AZ28" s="14">
        <f t="shared" si="2"/>
        <v>446.63</v>
      </c>
      <c r="BA28" s="15">
        <f t="shared" si="3"/>
        <v>100</v>
      </c>
      <c r="BB28" s="14">
        <f t="shared" si="26"/>
        <v>363.99</v>
      </c>
      <c r="BC28" s="14">
        <f t="shared" si="26"/>
        <v>500.52</v>
      </c>
      <c r="BD28" s="15">
        <f t="shared" si="6"/>
        <v>100</v>
      </c>
      <c r="BE28" s="14">
        <f t="shared" si="7"/>
        <v>320</v>
      </c>
      <c r="BF28" s="14">
        <f t="shared" si="8"/>
        <v>376.67</v>
      </c>
      <c r="BG28" s="15">
        <f t="shared" si="9"/>
        <v>100</v>
      </c>
      <c r="BH28" s="15">
        <f t="shared" si="10"/>
        <v>326</v>
      </c>
      <c r="BI28" s="15">
        <f t="shared" si="11"/>
        <v>400</v>
      </c>
      <c r="BJ28" s="15">
        <f t="shared" si="12"/>
        <v>40</v>
      </c>
      <c r="BK28" s="15">
        <f t="shared" si="21"/>
        <v>364.95</v>
      </c>
      <c r="BL28" s="15">
        <f t="shared" si="22"/>
        <v>399.9</v>
      </c>
      <c r="BM28" s="15">
        <f t="shared" si="23"/>
        <v>100</v>
      </c>
      <c r="BN28" s="16">
        <f t="shared" si="24"/>
        <v>350.49</v>
      </c>
      <c r="BO28" s="16">
        <f t="shared" si="24"/>
        <v>424.74</v>
      </c>
    </row>
    <row r="29" spans="1:67" ht="12.75">
      <c r="A29" s="26">
        <v>45016</v>
      </c>
      <c r="B29" s="10" t="s">
        <v>61</v>
      </c>
      <c r="C29" s="1">
        <v>24</v>
      </c>
      <c r="D29" s="6" t="s">
        <v>23</v>
      </c>
      <c r="E29" s="19">
        <v>885.8</v>
      </c>
      <c r="F29" s="25">
        <v>1120</v>
      </c>
      <c r="G29" s="19">
        <v>527.72</v>
      </c>
      <c r="H29" s="25">
        <v>1120</v>
      </c>
      <c r="I29" s="19">
        <v>750</v>
      </c>
      <c r="J29" s="25">
        <v>850</v>
      </c>
      <c r="K29" s="9">
        <v>3</v>
      </c>
      <c r="L29" s="11">
        <f t="shared" si="13"/>
        <v>3</v>
      </c>
      <c r="M29" s="7">
        <f t="shared" si="14"/>
        <v>100</v>
      </c>
      <c r="N29" s="19">
        <v>827.77</v>
      </c>
      <c r="O29" s="25">
        <v>994.44</v>
      </c>
      <c r="P29" s="19">
        <v>777.72</v>
      </c>
      <c r="Q29" s="25">
        <v>819.5</v>
      </c>
      <c r="R29" s="19">
        <v>650</v>
      </c>
      <c r="S29" s="25">
        <v>955</v>
      </c>
      <c r="T29" s="9">
        <v>3</v>
      </c>
      <c r="U29" s="11">
        <f t="shared" si="15"/>
        <v>3</v>
      </c>
      <c r="V29" s="7">
        <f t="shared" si="16"/>
        <v>100</v>
      </c>
      <c r="W29" s="19">
        <v>980</v>
      </c>
      <c r="X29" s="25">
        <v>1120</v>
      </c>
      <c r="Y29" s="19">
        <v>650</v>
      </c>
      <c r="Z29" s="25">
        <v>950</v>
      </c>
      <c r="AA29" s="19">
        <v>652</v>
      </c>
      <c r="AB29" s="25">
        <v>870</v>
      </c>
      <c r="AC29" s="9">
        <v>3</v>
      </c>
      <c r="AD29" s="11">
        <f t="shared" si="17"/>
        <v>3</v>
      </c>
      <c r="AE29" s="7">
        <f t="shared" si="18"/>
        <v>100</v>
      </c>
      <c r="AF29" s="19" t="s">
        <v>62</v>
      </c>
      <c r="AG29" s="25" t="s">
        <v>62</v>
      </c>
      <c r="AH29" s="19" t="s">
        <v>62</v>
      </c>
      <c r="AI29" s="25" t="s">
        <v>62</v>
      </c>
      <c r="AJ29" s="19">
        <v>720</v>
      </c>
      <c r="AK29" s="25">
        <v>820</v>
      </c>
      <c r="AL29" s="19">
        <v>820</v>
      </c>
      <c r="AM29" s="25">
        <v>1020</v>
      </c>
      <c r="AN29" s="19">
        <v>580</v>
      </c>
      <c r="AO29" s="25">
        <v>950</v>
      </c>
      <c r="AP29" s="9">
        <v>5</v>
      </c>
      <c r="AQ29" s="12">
        <f t="shared" si="19"/>
        <v>3</v>
      </c>
      <c r="AR29" s="7">
        <f t="shared" si="25"/>
        <v>60</v>
      </c>
      <c r="AS29" s="19">
        <v>750</v>
      </c>
      <c r="AT29" s="25">
        <v>820</v>
      </c>
      <c r="AU29" s="9">
        <v>1</v>
      </c>
      <c r="AV29" s="12">
        <f t="shared" si="0"/>
        <v>1</v>
      </c>
      <c r="AW29" s="7">
        <f t="shared" si="20"/>
        <v>100</v>
      </c>
      <c r="AY29" s="14">
        <f t="shared" si="1"/>
        <v>721.17</v>
      </c>
      <c r="AZ29" s="14">
        <f t="shared" si="2"/>
        <v>1030</v>
      </c>
      <c r="BA29" s="15">
        <f t="shared" si="3"/>
        <v>100</v>
      </c>
      <c r="BB29" s="14">
        <f t="shared" si="26"/>
        <v>751.83</v>
      </c>
      <c r="BC29" s="14">
        <f t="shared" si="26"/>
        <v>922.98</v>
      </c>
      <c r="BD29" s="15">
        <f t="shared" si="6"/>
        <v>100</v>
      </c>
      <c r="BE29" s="14">
        <f t="shared" si="7"/>
        <v>627.33</v>
      </c>
      <c r="BF29" s="14">
        <f t="shared" si="8"/>
        <v>823.33</v>
      </c>
      <c r="BG29" s="15">
        <f t="shared" si="9"/>
        <v>100</v>
      </c>
      <c r="BH29" s="15">
        <f t="shared" si="10"/>
        <v>706.6666666666666</v>
      </c>
      <c r="BI29" s="15">
        <f t="shared" si="11"/>
        <v>930</v>
      </c>
      <c r="BJ29" s="15">
        <f t="shared" si="12"/>
        <v>60</v>
      </c>
      <c r="BK29" s="15">
        <f t="shared" si="21"/>
        <v>750</v>
      </c>
      <c r="BL29" s="15">
        <f t="shared" si="22"/>
        <v>820</v>
      </c>
      <c r="BM29" s="15">
        <f t="shared" si="23"/>
        <v>100</v>
      </c>
      <c r="BN29" s="16">
        <f t="shared" si="24"/>
        <v>711.4</v>
      </c>
      <c r="BO29" s="16">
        <f t="shared" si="24"/>
        <v>905.26</v>
      </c>
    </row>
    <row r="30" spans="1:67" ht="12.75">
      <c r="A30" s="26">
        <v>45016</v>
      </c>
      <c r="B30" s="10" t="s">
        <v>61</v>
      </c>
      <c r="C30" s="1">
        <v>25</v>
      </c>
      <c r="D30" s="6" t="s">
        <v>24</v>
      </c>
      <c r="E30" s="19">
        <v>85.66</v>
      </c>
      <c r="F30" s="20">
        <v>102</v>
      </c>
      <c r="G30" s="19">
        <v>82.99</v>
      </c>
      <c r="H30" s="25">
        <v>89.99</v>
      </c>
      <c r="I30" s="19">
        <v>83.99</v>
      </c>
      <c r="J30" s="25">
        <v>98</v>
      </c>
      <c r="K30" s="9">
        <v>3</v>
      </c>
      <c r="L30" s="11">
        <f t="shared" si="13"/>
        <v>3</v>
      </c>
      <c r="M30" s="7">
        <f t="shared" si="14"/>
        <v>100</v>
      </c>
      <c r="N30" s="19" t="s">
        <v>62</v>
      </c>
      <c r="O30" s="20" t="s">
        <v>62</v>
      </c>
      <c r="P30" s="19">
        <v>69.6</v>
      </c>
      <c r="Q30" s="25">
        <v>90</v>
      </c>
      <c r="R30" s="19">
        <v>78.77</v>
      </c>
      <c r="S30" s="25">
        <v>92.7</v>
      </c>
      <c r="T30" s="9">
        <v>3</v>
      </c>
      <c r="U30" s="11">
        <f t="shared" si="15"/>
        <v>2</v>
      </c>
      <c r="V30" s="7">
        <f t="shared" si="16"/>
        <v>66.66666666666666</v>
      </c>
      <c r="W30" s="19" t="s">
        <v>62</v>
      </c>
      <c r="X30" s="25" t="s">
        <v>62</v>
      </c>
      <c r="Y30" s="19">
        <v>86</v>
      </c>
      <c r="Z30" s="25">
        <v>86</v>
      </c>
      <c r="AA30" s="19">
        <v>83</v>
      </c>
      <c r="AB30" s="25">
        <v>95</v>
      </c>
      <c r="AC30" s="9">
        <v>3</v>
      </c>
      <c r="AD30" s="11">
        <f t="shared" si="17"/>
        <v>2</v>
      </c>
      <c r="AE30" s="7">
        <f t="shared" si="18"/>
        <v>66.66666666666666</v>
      </c>
      <c r="AF30" s="19" t="s">
        <v>62</v>
      </c>
      <c r="AG30" s="25" t="s">
        <v>62</v>
      </c>
      <c r="AH30" s="19" t="s">
        <v>62</v>
      </c>
      <c r="AI30" s="25" t="s">
        <v>62</v>
      </c>
      <c r="AJ30" s="19" t="s">
        <v>62</v>
      </c>
      <c r="AK30" s="25" t="s">
        <v>77</v>
      </c>
      <c r="AL30" s="19" t="s">
        <v>62</v>
      </c>
      <c r="AM30" s="25" t="s">
        <v>62</v>
      </c>
      <c r="AN30" s="19">
        <v>79</v>
      </c>
      <c r="AO30" s="20">
        <v>95</v>
      </c>
      <c r="AP30" s="9">
        <v>5</v>
      </c>
      <c r="AQ30" s="12">
        <f t="shared" si="19"/>
        <v>1</v>
      </c>
      <c r="AR30" s="7">
        <f t="shared" si="25"/>
        <v>20</v>
      </c>
      <c r="AS30" s="19">
        <v>79.99</v>
      </c>
      <c r="AT30" s="25">
        <v>85.29</v>
      </c>
      <c r="AU30" s="9">
        <v>1</v>
      </c>
      <c r="AV30" s="12">
        <f t="shared" si="0"/>
        <v>1</v>
      </c>
      <c r="AW30" s="7">
        <f t="shared" si="20"/>
        <v>100</v>
      </c>
      <c r="AY30" s="14">
        <f t="shared" si="1"/>
        <v>84.21</v>
      </c>
      <c r="AZ30" s="14">
        <f t="shared" si="2"/>
        <v>96.66</v>
      </c>
      <c r="BA30" s="15">
        <f t="shared" si="3"/>
        <v>100</v>
      </c>
      <c r="BB30" s="14">
        <f t="shared" si="26"/>
        <v>74.19</v>
      </c>
      <c r="BC30" s="14">
        <f t="shared" si="26"/>
        <v>91.35</v>
      </c>
      <c r="BD30" s="15">
        <f t="shared" si="6"/>
        <v>66.66666666666666</v>
      </c>
      <c r="BE30" s="14">
        <f t="shared" si="7"/>
        <v>84.5</v>
      </c>
      <c r="BF30" s="14">
        <f t="shared" si="8"/>
        <v>90.5</v>
      </c>
      <c r="BG30" s="15">
        <f t="shared" si="9"/>
        <v>66.66666666666666</v>
      </c>
      <c r="BH30" s="15">
        <f t="shared" si="10"/>
        <v>79</v>
      </c>
      <c r="BI30" s="15">
        <f t="shared" si="11"/>
        <v>95</v>
      </c>
      <c r="BJ30" s="15">
        <f t="shared" si="12"/>
        <v>20</v>
      </c>
      <c r="BK30" s="15">
        <f t="shared" si="21"/>
        <v>79.99</v>
      </c>
      <c r="BL30" s="15">
        <f t="shared" si="22"/>
        <v>85.29</v>
      </c>
      <c r="BM30" s="15">
        <f t="shared" si="23"/>
        <v>100</v>
      </c>
      <c r="BN30" s="16">
        <f t="shared" si="24"/>
        <v>80.38</v>
      </c>
      <c r="BO30" s="16">
        <f t="shared" si="24"/>
        <v>91.76</v>
      </c>
    </row>
    <row r="31" spans="1:67" ht="12.75">
      <c r="A31" s="26">
        <v>45016</v>
      </c>
      <c r="B31" s="10" t="s">
        <v>61</v>
      </c>
      <c r="C31" s="1">
        <v>26</v>
      </c>
      <c r="D31" s="29" t="s">
        <v>81</v>
      </c>
      <c r="E31" s="19">
        <v>225.00195</v>
      </c>
      <c r="F31" s="25">
        <v>600</v>
      </c>
      <c r="G31" s="19">
        <v>249.95223</v>
      </c>
      <c r="H31" s="25">
        <v>320</v>
      </c>
      <c r="I31" s="19">
        <v>222.96</v>
      </c>
      <c r="J31" s="25">
        <v>240</v>
      </c>
      <c r="K31" s="9">
        <v>3</v>
      </c>
      <c r="L31" s="11">
        <f t="shared" si="13"/>
        <v>3</v>
      </c>
      <c r="M31" s="7">
        <f t="shared" si="14"/>
        <v>100</v>
      </c>
      <c r="N31" s="19">
        <v>282.69</v>
      </c>
      <c r="O31" s="25">
        <v>313.15</v>
      </c>
      <c r="P31" s="19">
        <v>233.3</v>
      </c>
      <c r="Q31" s="25">
        <v>280</v>
      </c>
      <c r="R31" s="19">
        <v>259.004</v>
      </c>
      <c r="S31" s="25">
        <v>350</v>
      </c>
      <c r="T31" s="9">
        <v>3</v>
      </c>
      <c r="U31" s="11">
        <f t="shared" si="15"/>
        <v>3</v>
      </c>
      <c r="V31" s="7">
        <f t="shared" si="16"/>
        <v>100</v>
      </c>
      <c r="W31" s="19">
        <v>285</v>
      </c>
      <c r="X31" s="25">
        <v>320</v>
      </c>
      <c r="Y31" s="19">
        <v>280</v>
      </c>
      <c r="Z31" s="25">
        <v>350</v>
      </c>
      <c r="AA31" s="19">
        <v>319</v>
      </c>
      <c r="AB31" s="25">
        <v>378</v>
      </c>
      <c r="AC31" s="9">
        <v>3</v>
      </c>
      <c r="AD31" s="11">
        <f t="shared" si="17"/>
        <v>2</v>
      </c>
      <c r="AE31" s="7">
        <f t="shared" si="18"/>
        <v>66.66666666666666</v>
      </c>
      <c r="AF31" s="19" t="s">
        <v>62</v>
      </c>
      <c r="AG31" s="25" t="s">
        <v>62</v>
      </c>
      <c r="AH31" s="19" t="s">
        <v>62</v>
      </c>
      <c r="AI31" s="25" t="s">
        <v>62</v>
      </c>
      <c r="AJ31" s="19">
        <v>233</v>
      </c>
      <c r="AK31" s="25">
        <v>320</v>
      </c>
      <c r="AL31" s="19">
        <v>280</v>
      </c>
      <c r="AM31" s="25">
        <v>280</v>
      </c>
      <c r="AN31" s="19">
        <v>250</v>
      </c>
      <c r="AO31" s="25">
        <v>350</v>
      </c>
      <c r="AP31" s="9">
        <v>5</v>
      </c>
      <c r="AQ31" s="12">
        <f t="shared" si="19"/>
        <v>3</v>
      </c>
      <c r="AR31" s="7">
        <f t="shared" si="25"/>
        <v>60</v>
      </c>
      <c r="AS31" s="19">
        <v>253</v>
      </c>
      <c r="AT31" s="25">
        <v>320</v>
      </c>
      <c r="AU31" s="9">
        <v>1</v>
      </c>
      <c r="AV31" s="12">
        <f t="shared" si="0"/>
        <v>1</v>
      </c>
      <c r="AW31" s="7">
        <f t="shared" si="20"/>
        <v>100</v>
      </c>
      <c r="AY31" s="14">
        <f t="shared" si="1"/>
        <v>232.64</v>
      </c>
      <c r="AZ31" s="14">
        <f t="shared" si="2"/>
        <v>386.67</v>
      </c>
      <c r="BA31" s="15">
        <f t="shared" si="3"/>
        <v>100</v>
      </c>
      <c r="BB31" s="14">
        <f t="shared" si="26"/>
        <v>258.33</v>
      </c>
      <c r="BC31" s="14">
        <f t="shared" si="26"/>
        <v>314.38</v>
      </c>
      <c r="BD31" s="15">
        <f t="shared" si="6"/>
        <v>100</v>
      </c>
      <c r="BE31" s="14">
        <f t="shared" si="7"/>
        <v>299.5</v>
      </c>
      <c r="BF31" s="14">
        <f t="shared" si="8"/>
        <v>364</v>
      </c>
      <c r="BG31" s="15">
        <f t="shared" si="9"/>
        <v>66.66666666666666</v>
      </c>
      <c r="BH31" s="15">
        <f t="shared" si="10"/>
        <v>254.33333333333334</v>
      </c>
      <c r="BI31" s="15">
        <f t="shared" si="11"/>
        <v>316.6666666666667</v>
      </c>
      <c r="BJ31" s="15">
        <f t="shared" si="12"/>
        <v>60</v>
      </c>
      <c r="BK31" s="15">
        <f t="shared" si="21"/>
        <v>253</v>
      </c>
      <c r="BL31" s="15">
        <f t="shared" si="22"/>
        <v>320</v>
      </c>
      <c r="BM31" s="15">
        <f t="shared" si="23"/>
        <v>100</v>
      </c>
      <c r="BN31" s="16">
        <f t="shared" si="24"/>
        <v>259.56</v>
      </c>
      <c r="BO31" s="16">
        <f t="shared" si="24"/>
        <v>340.34</v>
      </c>
    </row>
    <row r="32" spans="1:67" ht="12.75">
      <c r="A32" s="26">
        <v>45016</v>
      </c>
      <c r="B32" s="10" t="s">
        <v>61</v>
      </c>
      <c r="C32" s="1">
        <v>27</v>
      </c>
      <c r="D32" s="6" t="s">
        <v>25</v>
      </c>
      <c r="E32" s="19">
        <v>659.25439</v>
      </c>
      <c r="F32" s="25">
        <v>950</v>
      </c>
      <c r="G32" s="19">
        <v>479.99</v>
      </c>
      <c r="H32" s="25">
        <v>1250.6</v>
      </c>
      <c r="I32" s="19">
        <v>420</v>
      </c>
      <c r="J32" s="25">
        <v>720</v>
      </c>
      <c r="K32" s="9">
        <v>3</v>
      </c>
      <c r="L32" s="11">
        <f t="shared" si="13"/>
        <v>3</v>
      </c>
      <c r="M32" s="7">
        <f t="shared" si="14"/>
        <v>100</v>
      </c>
      <c r="N32" s="19">
        <v>650</v>
      </c>
      <c r="O32" s="25">
        <v>820</v>
      </c>
      <c r="P32" s="19">
        <v>549.999</v>
      </c>
      <c r="Q32" s="25">
        <v>629</v>
      </c>
      <c r="R32" s="19">
        <v>502</v>
      </c>
      <c r="S32" s="25">
        <v>950</v>
      </c>
      <c r="T32" s="9">
        <v>3</v>
      </c>
      <c r="U32" s="11">
        <f t="shared" si="15"/>
        <v>3</v>
      </c>
      <c r="V32" s="7">
        <f t="shared" si="16"/>
        <v>100</v>
      </c>
      <c r="W32" s="19">
        <v>580</v>
      </c>
      <c r="X32" s="25">
        <v>650</v>
      </c>
      <c r="Y32" s="19">
        <v>561</v>
      </c>
      <c r="Z32" s="25">
        <v>650</v>
      </c>
      <c r="AA32" s="19">
        <v>758.00538</v>
      </c>
      <c r="AB32" s="25">
        <v>970</v>
      </c>
      <c r="AC32" s="9">
        <v>3</v>
      </c>
      <c r="AD32" s="11">
        <f t="shared" si="17"/>
        <v>2</v>
      </c>
      <c r="AE32" s="7">
        <f t="shared" si="18"/>
        <v>66.66666666666666</v>
      </c>
      <c r="AF32" s="19" t="s">
        <v>62</v>
      </c>
      <c r="AG32" s="25" t="s">
        <v>62</v>
      </c>
      <c r="AH32" s="19" t="s">
        <v>62</v>
      </c>
      <c r="AI32" s="25" t="s">
        <v>62</v>
      </c>
      <c r="AJ32" s="19">
        <v>650</v>
      </c>
      <c r="AK32" s="25">
        <v>730</v>
      </c>
      <c r="AL32" s="19">
        <v>760</v>
      </c>
      <c r="AM32" s="25">
        <v>950</v>
      </c>
      <c r="AN32" s="19">
        <v>460</v>
      </c>
      <c r="AO32" s="25">
        <v>800</v>
      </c>
      <c r="AP32" s="9">
        <v>5</v>
      </c>
      <c r="AQ32" s="12">
        <f t="shared" si="19"/>
        <v>3</v>
      </c>
      <c r="AR32" s="7">
        <f t="shared" si="25"/>
        <v>60</v>
      </c>
      <c r="AS32" s="19">
        <v>480.0042</v>
      </c>
      <c r="AT32" s="25">
        <v>1200</v>
      </c>
      <c r="AU32" s="9">
        <v>1</v>
      </c>
      <c r="AV32" s="12">
        <f t="shared" si="0"/>
        <v>1</v>
      </c>
      <c r="AW32" s="7">
        <f t="shared" si="20"/>
        <v>100</v>
      </c>
      <c r="AY32" s="14">
        <f t="shared" si="1"/>
        <v>519.75</v>
      </c>
      <c r="AZ32" s="14">
        <f t="shared" si="2"/>
        <v>973.53</v>
      </c>
      <c r="BA32" s="15">
        <f t="shared" si="3"/>
        <v>100</v>
      </c>
      <c r="BB32" s="14">
        <f t="shared" si="26"/>
        <v>567.33</v>
      </c>
      <c r="BC32" s="14">
        <f t="shared" si="26"/>
        <v>799.67</v>
      </c>
      <c r="BD32" s="15">
        <f t="shared" si="6"/>
        <v>100</v>
      </c>
      <c r="BE32" s="14">
        <f t="shared" si="7"/>
        <v>659.5</v>
      </c>
      <c r="BF32" s="14">
        <f t="shared" si="8"/>
        <v>810</v>
      </c>
      <c r="BG32" s="15">
        <f t="shared" si="9"/>
        <v>66.66666666666666</v>
      </c>
      <c r="BH32" s="15">
        <f t="shared" si="10"/>
        <v>623.3333333333334</v>
      </c>
      <c r="BI32" s="15">
        <f t="shared" si="11"/>
        <v>826.6666666666666</v>
      </c>
      <c r="BJ32" s="15">
        <f t="shared" si="12"/>
        <v>60</v>
      </c>
      <c r="BK32" s="15">
        <f t="shared" si="21"/>
        <v>480.0042</v>
      </c>
      <c r="BL32" s="15">
        <f t="shared" si="22"/>
        <v>1200</v>
      </c>
      <c r="BM32" s="15">
        <f t="shared" si="23"/>
        <v>100</v>
      </c>
      <c r="BN32" s="16">
        <f t="shared" si="24"/>
        <v>569.98</v>
      </c>
      <c r="BO32" s="16">
        <f t="shared" si="24"/>
        <v>921.97</v>
      </c>
    </row>
    <row r="33" spans="1:67" ht="12.75">
      <c r="A33" s="26">
        <v>45016</v>
      </c>
      <c r="B33" s="10" t="s">
        <v>61</v>
      </c>
      <c r="C33" s="1">
        <v>28</v>
      </c>
      <c r="D33" s="6" t="s">
        <v>26</v>
      </c>
      <c r="E33" s="19">
        <v>31</v>
      </c>
      <c r="F33" s="25">
        <v>97.58</v>
      </c>
      <c r="G33" s="19">
        <v>22.89</v>
      </c>
      <c r="H33" s="25">
        <v>97.96</v>
      </c>
      <c r="I33" s="19">
        <v>22.9</v>
      </c>
      <c r="J33" s="25">
        <v>78.99</v>
      </c>
      <c r="K33" s="9">
        <v>3</v>
      </c>
      <c r="L33" s="11">
        <f t="shared" si="13"/>
        <v>3</v>
      </c>
      <c r="M33" s="7">
        <f t="shared" si="14"/>
        <v>100</v>
      </c>
      <c r="N33" s="19" t="s">
        <v>62</v>
      </c>
      <c r="O33" s="20" t="s">
        <v>62</v>
      </c>
      <c r="P33" s="19">
        <v>27.99</v>
      </c>
      <c r="Q33" s="25">
        <v>68.99</v>
      </c>
      <c r="R33" s="19">
        <v>25</v>
      </c>
      <c r="S33" s="25">
        <v>58.5648</v>
      </c>
      <c r="T33" s="9">
        <v>3</v>
      </c>
      <c r="U33" s="11">
        <f t="shared" si="15"/>
        <v>2</v>
      </c>
      <c r="V33" s="7">
        <f t="shared" si="16"/>
        <v>66.66666666666666</v>
      </c>
      <c r="W33" s="19" t="s">
        <v>62</v>
      </c>
      <c r="X33" s="20" t="s">
        <v>62</v>
      </c>
      <c r="Y33" s="19">
        <v>45</v>
      </c>
      <c r="Z33" s="25">
        <v>65</v>
      </c>
      <c r="AA33" s="19">
        <v>45</v>
      </c>
      <c r="AB33" s="25">
        <v>65</v>
      </c>
      <c r="AC33" s="9">
        <v>3</v>
      </c>
      <c r="AD33" s="11">
        <f t="shared" si="17"/>
        <v>2</v>
      </c>
      <c r="AE33" s="7">
        <f t="shared" si="18"/>
        <v>66.66666666666666</v>
      </c>
      <c r="AF33" s="19">
        <v>35</v>
      </c>
      <c r="AG33" s="25">
        <v>65</v>
      </c>
      <c r="AH33" s="19" t="s">
        <v>62</v>
      </c>
      <c r="AI33" s="25" t="s">
        <v>62</v>
      </c>
      <c r="AJ33" s="19" t="s">
        <v>62</v>
      </c>
      <c r="AK33" s="20" t="s">
        <v>62</v>
      </c>
      <c r="AL33" s="19" t="s">
        <v>62</v>
      </c>
      <c r="AM33" s="25" t="s">
        <v>62</v>
      </c>
      <c r="AN33" s="19" t="s">
        <v>62</v>
      </c>
      <c r="AO33" s="25" t="s">
        <v>62</v>
      </c>
      <c r="AP33" s="9">
        <v>5</v>
      </c>
      <c r="AQ33" s="12">
        <f t="shared" si="19"/>
        <v>1</v>
      </c>
      <c r="AR33" s="7">
        <f t="shared" si="25"/>
        <v>20</v>
      </c>
      <c r="AS33" s="19">
        <v>45</v>
      </c>
      <c r="AT33" s="25">
        <v>90.5</v>
      </c>
      <c r="AU33" s="9">
        <v>1</v>
      </c>
      <c r="AV33" s="12">
        <f t="shared" si="0"/>
        <v>1</v>
      </c>
      <c r="AW33" s="7">
        <f t="shared" si="20"/>
        <v>100</v>
      </c>
      <c r="AY33" s="14">
        <f t="shared" si="1"/>
        <v>25.6</v>
      </c>
      <c r="AZ33" s="14">
        <f t="shared" si="2"/>
        <v>91.51</v>
      </c>
      <c r="BA33" s="15">
        <f t="shared" si="3"/>
        <v>100</v>
      </c>
      <c r="BB33" s="14">
        <f t="shared" si="26"/>
        <v>26.5</v>
      </c>
      <c r="BC33" s="14">
        <f t="shared" si="26"/>
        <v>63.78</v>
      </c>
      <c r="BD33" s="15">
        <f t="shared" si="6"/>
        <v>66.66666666666666</v>
      </c>
      <c r="BE33" s="14">
        <f t="shared" si="7"/>
        <v>45</v>
      </c>
      <c r="BF33" s="14">
        <f t="shared" si="8"/>
        <v>65</v>
      </c>
      <c r="BG33" s="15">
        <f t="shared" si="9"/>
        <v>66.66666666666666</v>
      </c>
      <c r="BH33" s="15">
        <f t="shared" si="10"/>
        <v>35</v>
      </c>
      <c r="BI33" s="15">
        <f t="shared" si="11"/>
        <v>65</v>
      </c>
      <c r="BJ33" s="15">
        <f t="shared" si="12"/>
        <v>20</v>
      </c>
      <c r="BK33" s="15">
        <f t="shared" si="21"/>
        <v>45</v>
      </c>
      <c r="BL33" s="15">
        <f t="shared" si="22"/>
        <v>90.5</v>
      </c>
      <c r="BM33" s="15">
        <f t="shared" si="23"/>
        <v>100</v>
      </c>
      <c r="BN33" s="16">
        <f t="shared" si="24"/>
        <v>35.42</v>
      </c>
      <c r="BO33" s="16">
        <f t="shared" si="24"/>
        <v>75.16</v>
      </c>
    </row>
    <row r="34" spans="1:67" ht="12.75">
      <c r="A34" s="26">
        <v>45016</v>
      </c>
      <c r="B34" s="10" t="s">
        <v>61</v>
      </c>
      <c r="C34" s="1">
        <v>29</v>
      </c>
      <c r="D34" s="6" t="s">
        <v>27</v>
      </c>
      <c r="E34" s="19">
        <v>37.99</v>
      </c>
      <c r="F34" s="25">
        <v>69.99</v>
      </c>
      <c r="G34" s="19">
        <v>59.89</v>
      </c>
      <c r="H34" s="25">
        <v>141.99</v>
      </c>
      <c r="I34" s="19">
        <v>51.88</v>
      </c>
      <c r="J34" s="25">
        <v>65</v>
      </c>
      <c r="K34" s="9">
        <v>3</v>
      </c>
      <c r="L34" s="11">
        <f t="shared" si="13"/>
        <v>3</v>
      </c>
      <c r="M34" s="7">
        <f t="shared" si="14"/>
        <v>100</v>
      </c>
      <c r="N34" s="19" t="s">
        <v>62</v>
      </c>
      <c r="O34" s="20" t="s">
        <v>62</v>
      </c>
      <c r="P34" s="19">
        <v>51.99</v>
      </c>
      <c r="Q34" s="25">
        <v>68.99</v>
      </c>
      <c r="R34" s="19">
        <v>65.99</v>
      </c>
      <c r="S34" s="25">
        <v>68</v>
      </c>
      <c r="T34" s="9">
        <v>3</v>
      </c>
      <c r="U34" s="11">
        <f t="shared" si="15"/>
        <v>2</v>
      </c>
      <c r="V34" s="7">
        <f t="shared" si="16"/>
        <v>66.66666666666666</v>
      </c>
      <c r="W34" s="19" t="s">
        <v>62</v>
      </c>
      <c r="X34" s="20" t="s">
        <v>62</v>
      </c>
      <c r="Y34" s="19">
        <v>58</v>
      </c>
      <c r="Z34" s="25">
        <v>85</v>
      </c>
      <c r="AA34" s="19">
        <v>35</v>
      </c>
      <c r="AB34" s="25">
        <v>45</v>
      </c>
      <c r="AC34" s="9">
        <v>3</v>
      </c>
      <c r="AD34" s="11">
        <f t="shared" si="17"/>
        <v>2</v>
      </c>
      <c r="AE34" s="7">
        <f t="shared" si="18"/>
        <v>66.66666666666666</v>
      </c>
      <c r="AF34" s="19">
        <v>55</v>
      </c>
      <c r="AG34" s="25">
        <v>55</v>
      </c>
      <c r="AH34" s="19" t="s">
        <v>62</v>
      </c>
      <c r="AI34" s="25" t="s">
        <v>62</v>
      </c>
      <c r="AJ34" s="19" t="s">
        <v>62</v>
      </c>
      <c r="AK34" s="25" t="s">
        <v>62</v>
      </c>
      <c r="AL34" s="19" t="s">
        <v>62</v>
      </c>
      <c r="AM34" s="25" t="s">
        <v>62</v>
      </c>
      <c r="AN34" s="19" t="s">
        <v>62</v>
      </c>
      <c r="AO34" s="25" t="s">
        <v>62</v>
      </c>
      <c r="AP34" s="9">
        <v>5</v>
      </c>
      <c r="AQ34" s="12">
        <f t="shared" si="19"/>
        <v>1</v>
      </c>
      <c r="AR34" s="7">
        <f t="shared" si="25"/>
        <v>20</v>
      </c>
      <c r="AS34" s="19">
        <v>55</v>
      </c>
      <c r="AT34" s="25">
        <v>65</v>
      </c>
      <c r="AU34" s="9">
        <v>1</v>
      </c>
      <c r="AV34" s="12">
        <f t="shared" si="0"/>
        <v>1</v>
      </c>
      <c r="AW34" s="7">
        <f t="shared" si="20"/>
        <v>100</v>
      </c>
      <c r="AY34" s="14">
        <f t="shared" si="1"/>
        <v>49.92</v>
      </c>
      <c r="AZ34" s="14">
        <f t="shared" si="2"/>
        <v>92.33</v>
      </c>
      <c r="BA34" s="15">
        <f t="shared" si="3"/>
        <v>100</v>
      </c>
      <c r="BB34" s="14">
        <f t="shared" si="26"/>
        <v>58.99</v>
      </c>
      <c r="BC34" s="14">
        <f t="shared" si="26"/>
        <v>68.5</v>
      </c>
      <c r="BD34" s="15">
        <f t="shared" si="6"/>
        <v>66.66666666666666</v>
      </c>
      <c r="BE34" s="14">
        <f t="shared" si="7"/>
        <v>46.5</v>
      </c>
      <c r="BF34" s="14">
        <f t="shared" si="8"/>
        <v>65</v>
      </c>
      <c r="BG34" s="15">
        <f t="shared" si="9"/>
        <v>66.66666666666666</v>
      </c>
      <c r="BH34" s="15">
        <f t="shared" si="10"/>
        <v>55</v>
      </c>
      <c r="BI34" s="15">
        <f t="shared" si="11"/>
        <v>55</v>
      </c>
      <c r="BJ34" s="15">
        <f t="shared" si="12"/>
        <v>20</v>
      </c>
      <c r="BK34" s="15">
        <f t="shared" si="21"/>
        <v>55</v>
      </c>
      <c r="BL34" s="15">
        <f t="shared" si="22"/>
        <v>65</v>
      </c>
      <c r="BM34" s="15">
        <f t="shared" si="23"/>
        <v>100</v>
      </c>
      <c r="BN34" s="16">
        <f t="shared" si="24"/>
        <v>53.08</v>
      </c>
      <c r="BO34" s="16">
        <f t="shared" si="24"/>
        <v>69.17</v>
      </c>
    </row>
    <row r="35" spans="1:67" ht="12.75">
      <c r="A35" s="26">
        <v>28</v>
      </c>
      <c r="B35" s="10" t="s">
        <v>61</v>
      </c>
      <c r="C35" s="1">
        <v>30</v>
      </c>
      <c r="D35" s="29" t="s">
        <v>28</v>
      </c>
      <c r="E35" s="19">
        <v>28.99</v>
      </c>
      <c r="F35" s="25">
        <v>144</v>
      </c>
      <c r="G35" s="19">
        <v>24.49</v>
      </c>
      <c r="H35" s="25">
        <v>34.49</v>
      </c>
      <c r="I35" s="19">
        <v>28.55</v>
      </c>
      <c r="J35" s="25">
        <v>93.99</v>
      </c>
      <c r="K35" s="9">
        <v>3</v>
      </c>
      <c r="L35" s="11">
        <f t="shared" si="13"/>
        <v>3</v>
      </c>
      <c r="M35" s="7">
        <f t="shared" si="14"/>
        <v>100</v>
      </c>
      <c r="N35" s="19" t="s">
        <v>62</v>
      </c>
      <c r="O35" s="20" t="s">
        <v>62</v>
      </c>
      <c r="P35" s="19">
        <v>28.49</v>
      </c>
      <c r="Q35" s="25">
        <v>89.99</v>
      </c>
      <c r="R35" s="19">
        <v>28.66</v>
      </c>
      <c r="S35" s="25">
        <v>87</v>
      </c>
      <c r="T35" s="9">
        <v>3</v>
      </c>
      <c r="U35" s="11">
        <f t="shared" si="15"/>
        <v>2</v>
      </c>
      <c r="V35" s="7">
        <f t="shared" si="16"/>
        <v>66.66666666666666</v>
      </c>
      <c r="W35" s="19" t="s">
        <v>62</v>
      </c>
      <c r="X35" s="25" t="s">
        <v>62</v>
      </c>
      <c r="Y35" s="19">
        <v>28</v>
      </c>
      <c r="Z35" s="25">
        <v>65</v>
      </c>
      <c r="AA35" s="19">
        <v>35</v>
      </c>
      <c r="AB35" s="25">
        <v>75</v>
      </c>
      <c r="AC35" s="9">
        <v>3</v>
      </c>
      <c r="AD35" s="11">
        <f t="shared" si="17"/>
        <v>2</v>
      </c>
      <c r="AE35" s="7">
        <f t="shared" si="18"/>
        <v>66.66666666666666</v>
      </c>
      <c r="AF35" s="19">
        <v>45</v>
      </c>
      <c r="AG35" s="20">
        <v>95</v>
      </c>
      <c r="AH35" s="19" t="s">
        <v>62</v>
      </c>
      <c r="AI35" s="25" t="s">
        <v>62</v>
      </c>
      <c r="AJ35" s="19" t="s">
        <v>62</v>
      </c>
      <c r="AK35" s="25" t="s">
        <v>62</v>
      </c>
      <c r="AL35" s="19" t="s">
        <v>62</v>
      </c>
      <c r="AM35" s="25" t="s">
        <v>62</v>
      </c>
      <c r="AN35" s="19" t="s">
        <v>62</v>
      </c>
      <c r="AO35" s="25" t="s">
        <v>62</v>
      </c>
      <c r="AP35" s="9">
        <v>5</v>
      </c>
      <c r="AQ35" s="12">
        <f t="shared" si="19"/>
        <v>1</v>
      </c>
      <c r="AR35" s="7">
        <f t="shared" si="25"/>
        <v>20</v>
      </c>
      <c r="AS35" s="19">
        <v>28</v>
      </c>
      <c r="AT35" s="25">
        <v>95</v>
      </c>
      <c r="AU35" s="9">
        <v>1</v>
      </c>
      <c r="AV35" s="12">
        <f t="shared" si="0"/>
        <v>1</v>
      </c>
      <c r="AW35" s="7">
        <f t="shared" si="20"/>
        <v>100</v>
      </c>
      <c r="AY35" s="14">
        <f t="shared" si="1"/>
        <v>27.34</v>
      </c>
      <c r="AZ35" s="14">
        <f t="shared" si="2"/>
        <v>90.83</v>
      </c>
      <c r="BA35" s="15">
        <f t="shared" si="3"/>
        <v>100</v>
      </c>
      <c r="BB35" s="14">
        <f t="shared" si="26"/>
        <v>28.58</v>
      </c>
      <c r="BC35" s="14">
        <f t="shared" si="26"/>
        <v>88.5</v>
      </c>
      <c r="BD35" s="15">
        <f t="shared" si="6"/>
        <v>66.66666666666666</v>
      </c>
      <c r="BE35" s="14">
        <f t="shared" si="7"/>
        <v>31.5</v>
      </c>
      <c r="BF35" s="14">
        <f t="shared" si="8"/>
        <v>70</v>
      </c>
      <c r="BG35" s="15">
        <f t="shared" si="9"/>
        <v>66.66666666666666</v>
      </c>
      <c r="BH35" s="15">
        <f t="shared" si="10"/>
        <v>45</v>
      </c>
      <c r="BI35" s="15">
        <f t="shared" si="11"/>
        <v>95</v>
      </c>
      <c r="BJ35" s="15">
        <f t="shared" si="12"/>
        <v>20</v>
      </c>
      <c r="BK35" s="15">
        <f t="shared" si="21"/>
        <v>28</v>
      </c>
      <c r="BL35" s="15">
        <f t="shared" si="22"/>
        <v>95</v>
      </c>
      <c r="BM35" s="15">
        <f t="shared" si="23"/>
        <v>100</v>
      </c>
      <c r="BN35" s="16">
        <f t="shared" si="24"/>
        <v>32.08</v>
      </c>
      <c r="BO35" s="16">
        <f t="shared" si="24"/>
        <v>87.87</v>
      </c>
    </row>
    <row r="36" spans="1:67" ht="12.75">
      <c r="A36" s="26">
        <v>45016</v>
      </c>
      <c r="B36" s="10" t="s">
        <v>61</v>
      </c>
      <c r="C36" s="1">
        <v>31</v>
      </c>
      <c r="D36" s="6" t="s">
        <v>29</v>
      </c>
      <c r="E36" s="19">
        <v>45</v>
      </c>
      <c r="F36" s="25">
        <v>66.78</v>
      </c>
      <c r="G36" s="19">
        <v>27.89</v>
      </c>
      <c r="H36" s="25">
        <v>79.99</v>
      </c>
      <c r="I36" s="19">
        <v>27.99</v>
      </c>
      <c r="J36" s="25">
        <v>63.99</v>
      </c>
      <c r="K36" s="9">
        <v>3</v>
      </c>
      <c r="L36" s="11">
        <f t="shared" si="13"/>
        <v>3</v>
      </c>
      <c r="M36" s="7">
        <f t="shared" si="14"/>
        <v>100</v>
      </c>
      <c r="N36" s="19" t="s">
        <v>62</v>
      </c>
      <c r="O36" s="20" t="s">
        <v>62</v>
      </c>
      <c r="P36" s="19">
        <v>25.99</v>
      </c>
      <c r="Q36" s="25">
        <v>71.99</v>
      </c>
      <c r="R36" s="19">
        <v>28.1</v>
      </c>
      <c r="S36" s="25">
        <v>65</v>
      </c>
      <c r="T36" s="9">
        <v>3</v>
      </c>
      <c r="U36" s="11">
        <f t="shared" si="15"/>
        <v>2</v>
      </c>
      <c r="V36" s="7">
        <f t="shared" si="16"/>
        <v>66.66666666666666</v>
      </c>
      <c r="W36" s="19" t="s">
        <v>62</v>
      </c>
      <c r="X36" s="20" t="s">
        <v>62</v>
      </c>
      <c r="Y36" s="19">
        <v>28</v>
      </c>
      <c r="Z36" s="25">
        <v>76.99</v>
      </c>
      <c r="AA36" s="19">
        <v>35</v>
      </c>
      <c r="AB36" s="25">
        <v>65</v>
      </c>
      <c r="AC36" s="9">
        <v>3</v>
      </c>
      <c r="AD36" s="11">
        <f t="shared" si="17"/>
        <v>2</v>
      </c>
      <c r="AE36" s="7">
        <f t="shared" si="18"/>
        <v>66.66666666666666</v>
      </c>
      <c r="AF36" s="19">
        <v>35</v>
      </c>
      <c r="AG36" s="25">
        <v>75</v>
      </c>
      <c r="AH36" s="19" t="s">
        <v>62</v>
      </c>
      <c r="AI36" s="25" t="s">
        <v>62</v>
      </c>
      <c r="AJ36" s="19" t="s">
        <v>62</v>
      </c>
      <c r="AK36" s="25" t="s">
        <v>62</v>
      </c>
      <c r="AL36" s="19" t="s">
        <v>62</v>
      </c>
      <c r="AM36" s="25" t="s">
        <v>62</v>
      </c>
      <c r="AN36" s="19" t="s">
        <v>62</v>
      </c>
      <c r="AO36" s="25" t="s">
        <v>62</v>
      </c>
      <c r="AP36" s="9">
        <v>5</v>
      </c>
      <c r="AQ36" s="12">
        <f t="shared" si="19"/>
        <v>1</v>
      </c>
      <c r="AR36" s="7">
        <f t="shared" si="25"/>
        <v>20</v>
      </c>
      <c r="AS36" s="19">
        <v>35</v>
      </c>
      <c r="AT36" s="25">
        <v>79.99</v>
      </c>
      <c r="AU36" s="9">
        <v>1</v>
      </c>
      <c r="AV36" s="12">
        <f t="shared" si="0"/>
        <v>1</v>
      </c>
      <c r="AW36" s="7">
        <f t="shared" si="20"/>
        <v>100</v>
      </c>
      <c r="AY36" s="14">
        <f t="shared" si="1"/>
        <v>33.63</v>
      </c>
      <c r="AZ36" s="14">
        <f t="shared" si="2"/>
        <v>70.25</v>
      </c>
      <c r="BA36" s="15">
        <f t="shared" si="3"/>
        <v>100</v>
      </c>
      <c r="BB36" s="14">
        <f t="shared" si="26"/>
        <v>27.05</v>
      </c>
      <c r="BC36" s="14">
        <f t="shared" si="26"/>
        <v>68.5</v>
      </c>
      <c r="BD36" s="15">
        <f t="shared" si="6"/>
        <v>66.66666666666666</v>
      </c>
      <c r="BE36" s="14">
        <f t="shared" si="7"/>
        <v>31.5</v>
      </c>
      <c r="BF36" s="14">
        <f t="shared" si="8"/>
        <v>71</v>
      </c>
      <c r="BG36" s="15">
        <f t="shared" si="9"/>
        <v>66.66666666666666</v>
      </c>
      <c r="BH36" s="15">
        <f t="shared" si="10"/>
        <v>35</v>
      </c>
      <c r="BI36" s="15">
        <f t="shared" si="11"/>
        <v>75</v>
      </c>
      <c r="BJ36" s="15">
        <f t="shared" si="12"/>
        <v>20</v>
      </c>
      <c r="BK36" s="15">
        <f t="shared" si="21"/>
        <v>35</v>
      </c>
      <c r="BL36" s="15">
        <f t="shared" si="22"/>
        <v>79.99</v>
      </c>
      <c r="BM36" s="15">
        <f t="shared" si="23"/>
        <v>100</v>
      </c>
      <c r="BN36" s="16">
        <f t="shared" si="24"/>
        <v>32.44</v>
      </c>
      <c r="BO36" s="16">
        <f t="shared" si="24"/>
        <v>72.95</v>
      </c>
    </row>
    <row r="37" spans="1:67" ht="12.75">
      <c r="A37" s="26">
        <v>45016</v>
      </c>
      <c r="B37" s="10" t="s">
        <v>61</v>
      </c>
      <c r="C37" s="1">
        <v>32</v>
      </c>
      <c r="D37" s="6" t="s">
        <v>30</v>
      </c>
      <c r="E37" s="19">
        <v>185</v>
      </c>
      <c r="F37" s="25">
        <v>220</v>
      </c>
      <c r="G37" s="19">
        <v>138.89</v>
      </c>
      <c r="H37" s="25">
        <v>184.58</v>
      </c>
      <c r="I37" s="19">
        <v>157.99</v>
      </c>
      <c r="J37" s="25">
        <v>188.99</v>
      </c>
      <c r="K37" s="9">
        <v>3</v>
      </c>
      <c r="L37" s="11">
        <f t="shared" si="13"/>
        <v>3</v>
      </c>
      <c r="M37" s="7">
        <f t="shared" si="14"/>
        <v>100</v>
      </c>
      <c r="N37" s="19" t="s">
        <v>62</v>
      </c>
      <c r="O37" s="20" t="s">
        <v>62</v>
      </c>
      <c r="P37" s="19">
        <v>159.99</v>
      </c>
      <c r="Q37" s="25">
        <v>185</v>
      </c>
      <c r="R37" s="19">
        <v>169.99</v>
      </c>
      <c r="S37" s="25">
        <v>188.08</v>
      </c>
      <c r="T37" s="9">
        <v>3</v>
      </c>
      <c r="U37" s="11">
        <f t="shared" si="15"/>
        <v>2</v>
      </c>
      <c r="V37" s="7">
        <f t="shared" si="16"/>
        <v>66.66666666666666</v>
      </c>
      <c r="W37" s="19" t="s">
        <v>62</v>
      </c>
      <c r="X37" s="20" t="s">
        <v>62</v>
      </c>
      <c r="Y37" s="19">
        <v>155</v>
      </c>
      <c r="Z37" s="25">
        <v>180</v>
      </c>
      <c r="AA37" s="19">
        <v>180</v>
      </c>
      <c r="AB37" s="25">
        <v>180</v>
      </c>
      <c r="AC37" s="9">
        <v>3</v>
      </c>
      <c r="AD37" s="11">
        <f t="shared" si="17"/>
        <v>2</v>
      </c>
      <c r="AE37" s="7">
        <f t="shared" si="18"/>
        <v>66.66666666666666</v>
      </c>
      <c r="AF37" s="19">
        <v>180</v>
      </c>
      <c r="AG37" s="25">
        <v>230</v>
      </c>
      <c r="AH37" s="19" t="s">
        <v>62</v>
      </c>
      <c r="AI37" s="25" t="s">
        <v>62</v>
      </c>
      <c r="AJ37" s="19" t="s">
        <v>62</v>
      </c>
      <c r="AK37" s="25" t="s">
        <v>62</v>
      </c>
      <c r="AL37" s="19" t="s">
        <v>62</v>
      </c>
      <c r="AM37" s="25" t="s">
        <v>62</v>
      </c>
      <c r="AN37" s="19" t="s">
        <v>62</v>
      </c>
      <c r="AO37" s="25" t="s">
        <v>62</v>
      </c>
      <c r="AP37" s="9">
        <v>5</v>
      </c>
      <c r="AQ37" s="12">
        <f t="shared" si="19"/>
        <v>1</v>
      </c>
      <c r="AR37" s="7">
        <f t="shared" si="25"/>
        <v>20</v>
      </c>
      <c r="AS37" s="19">
        <v>165</v>
      </c>
      <c r="AT37" s="25">
        <v>184.58</v>
      </c>
      <c r="AU37" s="9">
        <v>1</v>
      </c>
      <c r="AV37" s="12">
        <f t="shared" si="0"/>
        <v>1</v>
      </c>
      <c r="AW37" s="7">
        <f t="shared" si="20"/>
        <v>100</v>
      </c>
      <c r="AY37" s="14">
        <f t="shared" si="1"/>
        <v>160.63</v>
      </c>
      <c r="AZ37" s="14">
        <f t="shared" si="2"/>
        <v>197.86</v>
      </c>
      <c r="BA37" s="15">
        <f t="shared" si="3"/>
        <v>100</v>
      </c>
      <c r="BB37" s="14">
        <f t="shared" si="26"/>
        <v>164.99</v>
      </c>
      <c r="BC37" s="14">
        <f t="shared" si="26"/>
        <v>186.54</v>
      </c>
      <c r="BD37" s="15">
        <f t="shared" si="6"/>
        <v>66.66666666666666</v>
      </c>
      <c r="BE37" s="14">
        <f t="shared" si="7"/>
        <v>167.5</v>
      </c>
      <c r="BF37" s="14">
        <f t="shared" si="8"/>
        <v>180</v>
      </c>
      <c r="BG37" s="15">
        <f t="shared" si="9"/>
        <v>66.66666666666666</v>
      </c>
      <c r="BH37" s="15">
        <f t="shared" si="10"/>
        <v>180</v>
      </c>
      <c r="BI37" s="15">
        <f t="shared" si="11"/>
        <v>230</v>
      </c>
      <c r="BJ37" s="15">
        <f t="shared" si="12"/>
        <v>20</v>
      </c>
      <c r="BK37" s="15">
        <f t="shared" si="21"/>
        <v>165</v>
      </c>
      <c r="BL37" s="15">
        <f t="shared" si="22"/>
        <v>184.58</v>
      </c>
      <c r="BM37" s="15">
        <f t="shared" si="23"/>
        <v>100</v>
      </c>
      <c r="BN37" s="16">
        <f t="shared" si="24"/>
        <v>167.62</v>
      </c>
      <c r="BO37" s="16">
        <f t="shared" si="24"/>
        <v>195.8</v>
      </c>
    </row>
    <row r="38" spans="1:67" ht="12.75">
      <c r="A38" s="26">
        <v>45016</v>
      </c>
      <c r="B38" s="10" t="s">
        <v>61</v>
      </c>
      <c r="C38" s="1">
        <v>33</v>
      </c>
      <c r="D38" s="6" t="s">
        <v>31</v>
      </c>
      <c r="E38" s="19">
        <v>162.59</v>
      </c>
      <c r="F38" s="25">
        <v>299</v>
      </c>
      <c r="G38" s="19">
        <v>269.99</v>
      </c>
      <c r="H38" s="25">
        <v>299.99</v>
      </c>
      <c r="I38" s="19">
        <v>189.99</v>
      </c>
      <c r="J38" s="25">
        <v>220</v>
      </c>
      <c r="K38" s="9">
        <v>3</v>
      </c>
      <c r="L38" s="11">
        <f t="shared" si="13"/>
        <v>3</v>
      </c>
      <c r="M38" s="7">
        <f t="shared" si="14"/>
        <v>100</v>
      </c>
      <c r="N38" s="19" t="s">
        <v>62</v>
      </c>
      <c r="O38" s="20" t="s">
        <v>62</v>
      </c>
      <c r="P38" s="19">
        <v>165.99</v>
      </c>
      <c r="Q38" s="25">
        <v>225.3</v>
      </c>
      <c r="R38" s="19">
        <v>266.5</v>
      </c>
      <c r="S38" s="25">
        <v>266.5</v>
      </c>
      <c r="T38" s="9">
        <v>3</v>
      </c>
      <c r="U38" s="11">
        <f t="shared" si="15"/>
        <v>2</v>
      </c>
      <c r="V38" s="7">
        <f t="shared" si="16"/>
        <v>66.66666666666666</v>
      </c>
      <c r="W38" s="19" t="s">
        <v>62</v>
      </c>
      <c r="X38" s="20" t="s">
        <v>62</v>
      </c>
      <c r="Y38" s="19">
        <v>230</v>
      </c>
      <c r="Z38" s="25">
        <v>230</v>
      </c>
      <c r="AA38" s="19">
        <v>175</v>
      </c>
      <c r="AB38" s="25">
        <v>220</v>
      </c>
      <c r="AC38" s="9">
        <v>3</v>
      </c>
      <c r="AD38" s="11">
        <f t="shared" si="17"/>
        <v>2</v>
      </c>
      <c r="AE38" s="7">
        <f t="shared" si="18"/>
        <v>66.66666666666666</v>
      </c>
      <c r="AF38" s="19">
        <v>230</v>
      </c>
      <c r="AG38" s="25">
        <v>260</v>
      </c>
      <c r="AH38" s="19" t="s">
        <v>62</v>
      </c>
      <c r="AI38" s="25" t="s">
        <v>62</v>
      </c>
      <c r="AJ38" s="19" t="s">
        <v>62</v>
      </c>
      <c r="AK38" s="25" t="s">
        <v>62</v>
      </c>
      <c r="AL38" s="19" t="s">
        <v>62</v>
      </c>
      <c r="AM38" s="25" t="s">
        <v>62</v>
      </c>
      <c r="AN38" s="19" t="s">
        <v>62</v>
      </c>
      <c r="AO38" s="25" t="s">
        <v>62</v>
      </c>
      <c r="AP38" s="9">
        <v>5</v>
      </c>
      <c r="AQ38" s="12">
        <f t="shared" si="19"/>
        <v>1</v>
      </c>
      <c r="AR38" s="7">
        <f t="shared" si="25"/>
        <v>20</v>
      </c>
      <c r="AS38" s="19">
        <v>220</v>
      </c>
      <c r="AT38" s="25">
        <v>320</v>
      </c>
      <c r="AU38" s="9">
        <v>1</v>
      </c>
      <c r="AV38" s="12">
        <f t="shared" si="0"/>
        <v>1</v>
      </c>
      <c r="AW38" s="7">
        <f t="shared" si="20"/>
        <v>100</v>
      </c>
      <c r="AY38" s="14">
        <f t="shared" si="1"/>
        <v>207.52</v>
      </c>
      <c r="AZ38" s="14">
        <f t="shared" si="2"/>
        <v>273</v>
      </c>
      <c r="BA38" s="15">
        <f t="shared" si="3"/>
        <v>100</v>
      </c>
      <c r="BB38" s="14">
        <f t="shared" si="26"/>
        <v>216.25</v>
      </c>
      <c r="BC38" s="14">
        <f t="shared" si="26"/>
        <v>245.9</v>
      </c>
      <c r="BD38" s="15">
        <f t="shared" si="6"/>
        <v>66.66666666666666</v>
      </c>
      <c r="BE38" s="14">
        <f t="shared" si="7"/>
        <v>202.5</v>
      </c>
      <c r="BF38" s="14">
        <f t="shared" si="8"/>
        <v>225</v>
      </c>
      <c r="BG38" s="15">
        <f t="shared" si="9"/>
        <v>66.66666666666666</v>
      </c>
      <c r="BH38" s="15">
        <f t="shared" si="10"/>
        <v>230</v>
      </c>
      <c r="BI38" s="15">
        <f t="shared" si="11"/>
        <v>260</v>
      </c>
      <c r="BJ38" s="15">
        <f t="shared" si="12"/>
        <v>20</v>
      </c>
      <c r="BK38" s="15">
        <f t="shared" si="21"/>
        <v>220</v>
      </c>
      <c r="BL38" s="15">
        <f t="shared" si="22"/>
        <v>320</v>
      </c>
      <c r="BM38" s="15">
        <f t="shared" si="23"/>
        <v>100</v>
      </c>
      <c r="BN38" s="16">
        <f t="shared" si="24"/>
        <v>215.25</v>
      </c>
      <c r="BO38" s="16">
        <f t="shared" si="24"/>
        <v>264.78</v>
      </c>
    </row>
    <row r="39" spans="1:67" ht="12.75">
      <c r="A39" s="26">
        <v>45016</v>
      </c>
      <c r="B39" s="10" t="s">
        <v>61</v>
      </c>
      <c r="C39" s="1">
        <v>34</v>
      </c>
      <c r="D39" s="6" t="s">
        <v>32</v>
      </c>
      <c r="E39" s="19">
        <v>359.66</v>
      </c>
      <c r="F39" s="25">
        <v>436.99</v>
      </c>
      <c r="G39" s="19">
        <v>349.99</v>
      </c>
      <c r="H39" s="25">
        <v>2359.99</v>
      </c>
      <c r="I39" s="19">
        <v>277.99</v>
      </c>
      <c r="J39" s="25">
        <v>277.99</v>
      </c>
      <c r="K39" s="9">
        <v>3</v>
      </c>
      <c r="L39" s="11">
        <f t="shared" si="13"/>
        <v>3</v>
      </c>
      <c r="M39" s="7">
        <f t="shared" si="14"/>
        <v>100</v>
      </c>
      <c r="N39" s="19" t="s">
        <v>62</v>
      </c>
      <c r="O39" s="20" t="s">
        <v>62</v>
      </c>
      <c r="P39" s="19">
        <v>399.99</v>
      </c>
      <c r="Q39" s="25">
        <v>399.99</v>
      </c>
      <c r="R39" s="19">
        <v>399.99</v>
      </c>
      <c r="S39" s="25">
        <v>399.99</v>
      </c>
      <c r="T39" s="9">
        <v>3</v>
      </c>
      <c r="U39" s="11">
        <f t="shared" si="15"/>
        <v>2</v>
      </c>
      <c r="V39" s="7">
        <f t="shared" si="16"/>
        <v>66.66666666666666</v>
      </c>
      <c r="W39" s="19" t="s">
        <v>62</v>
      </c>
      <c r="X39" s="20" t="s">
        <v>62</v>
      </c>
      <c r="Y39" s="19" t="s">
        <v>62</v>
      </c>
      <c r="Z39" s="20" t="s">
        <v>62</v>
      </c>
      <c r="AA39" s="19">
        <v>295</v>
      </c>
      <c r="AB39" s="25">
        <v>410</v>
      </c>
      <c r="AC39" s="9">
        <v>3</v>
      </c>
      <c r="AD39" s="11">
        <f t="shared" si="17"/>
        <v>1</v>
      </c>
      <c r="AE39" s="7">
        <f t="shared" si="18"/>
        <v>33.33333333333333</v>
      </c>
      <c r="AF39" s="19" t="s">
        <v>62</v>
      </c>
      <c r="AG39" s="20" t="s">
        <v>62</v>
      </c>
      <c r="AH39" s="19" t="s">
        <v>62</v>
      </c>
      <c r="AI39" s="25" t="s">
        <v>62</v>
      </c>
      <c r="AJ39" s="19" t="s">
        <v>62</v>
      </c>
      <c r="AK39" s="25" t="s">
        <v>62</v>
      </c>
      <c r="AL39" s="19" t="s">
        <v>62</v>
      </c>
      <c r="AM39" s="25" t="s">
        <v>62</v>
      </c>
      <c r="AN39" s="19" t="s">
        <v>62</v>
      </c>
      <c r="AO39" s="25" t="s">
        <v>62</v>
      </c>
      <c r="AP39" s="9">
        <v>5</v>
      </c>
      <c r="AQ39" s="12">
        <f t="shared" si="19"/>
        <v>0</v>
      </c>
      <c r="AR39" s="7">
        <f t="shared" si="25"/>
        <v>0</v>
      </c>
      <c r="AS39" s="19">
        <v>320</v>
      </c>
      <c r="AT39" s="25">
        <v>499</v>
      </c>
      <c r="AU39" s="9">
        <v>1</v>
      </c>
      <c r="AV39" s="12">
        <f t="shared" si="0"/>
        <v>1</v>
      </c>
      <c r="AW39" s="7">
        <f t="shared" si="20"/>
        <v>100</v>
      </c>
      <c r="AY39" s="14">
        <f t="shared" si="1"/>
        <v>329.21</v>
      </c>
      <c r="AZ39" s="14">
        <f t="shared" si="2"/>
        <v>1024.99</v>
      </c>
      <c r="BA39" s="15">
        <f t="shared" si="3"/>
        <v>100</v>
      </c>
      <c r="BB39" s="14">
        <f t="shared" si="26"/>
        <v>399.99</v>
      </c>
      <c r="BC39" s="14">
        <f t="shared" si="26"/>
        <v>399.99</v>
      </c>
      <c r="BD39" s="15">
        <f t="shared" si="6"/>
        <v>66.66666666666666</v>
      </c>
      <c r="BE39" s="14">
        <f t="shared" si="7"/>
        <v>295</v>
      </c>
      <c r="BF39" s="14">
        <f t="shared" si="8"/>
        <v>410</v>
      </c>
      <c r="BG39" s="15">
        <f t="shared" si="9"/>
        <v>33.33333333333333</v>
      </c>
      <c r="BH39" s="15">
        <f t="shared" si="10"/>
      </c>
      <c r="BI39" s="15">
        <f t="shared" si="11"/>
      </c>
      <c r="BJ39" s="15">
        <f t="shared" si="12"/>
        <v>0</v>
      </c>
      <c r="BK39" s="15">
        <f t="shared" si="21"/>
        <v>320</v>
      </c>
      <c r="BL39" s="15">
        <f t="shared" si="22"/>
        <v>499</v>
      </c>
      <c r="BM39" s="15">
        <f t="shared" si="23"/>
        <v>100</v>
      </c>
      <c r="BN39" s="16">
        <f t="shared" si="24"/>
        <v>336.05</v>
      </c>
      <c r="BO39" s="16">
        <f t="shared" si="24"/>
        <v>583.5</v>
      </c>
    </row>
    <row r="40" spans="1:67" ht="12.75">
      <c r="A40" s="26">
        <v>45016</v>
      </c>
      <c r="B40" s="10" t="s">
        <v>61</v>
      </c>
      <c r="C40" s="1">
        <v>35</v>
      </c>
      <c r="D40" s="6" t="s">
        <v>33</v>
      </c>
      <c r="E40" s="19">
        <v>69</v>
      </c>
      <c r="F40" s="25">
        <v>120</v>
      </c>
      <c r="G40" s="19">
        <v>73.59</v>
      </c>
      <c r="H40" s="25">
        <v>150</v>
      </c>
      <c r="I40" s="19">
        <v>59.99</v>
      </c>
      <c r="J40" s="25">
        <v>98</v>
      </c>
      <c r="K40" s="9">
        <v>3</v>
      </c>
      <c r="L40" s="11">
        <f t="shared" si="13"/>
        <v>3</v>
      </c>
      <c r="M40" s="7">
        <f t="shared" si="14"/>
        <v>100</v>
      </c>
      <c r="N40" s="19" t="s">
        <v>62</v>
      </c>
      <c r="O40" s="20" t="s">
        <v>62</v>
      </c>
      <c r="P40" s="19">
        <v>59.99</v>
      </c>
      <c r="Q40" s="25">
        <v>125</v>
      </c>
      <c r="R40" s="19">
        <v>99.99</v>
      </c>
      <c r="S40" s="25">
        <v>120</v>
      </c>
      <c r="T40" s="9">
        <v>3</v>
      </c>
      <c r="U40" s="11">
        <f t="shared" si="15"/>
        <v>2</v>
      </c>
      <c r="V40" s="7">
        <f t="shared" si="16"/>
        <v>66.66666666666666</v>
      </c>
      <c r="W40" s="19" t="s">
        <v>62</v>
      </c>
      <c r="X40" s="20" t="s">
        <v>62</v>
      </c>
      <c r="Y40" s="19">
        <v>95</v>
      </c>
      <c r="Z40" s="25">
        <v>110</v>
      </c>
      <c r="AA40" s="19">
        <v>95</v>
      </c>
      <c r="AB40" s="25">
        <v>156</v>
      </c>
      <c r="AC40" s="9">
        <v>3</v>
      </c>
      <c r="AD40" s="11">
        <f t="shared" si="17"/>
        <v>2</v>
      </c>
      <c r="AE40" s="7">
        <f t="shared" si="18"/>
        <v>66.66666666666666</v>
      </c>
      <c r="AF40" s="19">
        <v>105</v>
      </c>
      <c r="AG40" s="25">
        <v>120</v>
      </c>
      <c r="AH40" s="19" t="s">
        <v>62</v>
      </c>
      <c r="AI40" s="25" t="s">
        <v>62</v>
      </c>
      <c r="AJ40" s="19" t="s">
        <v>62</v>
      </c>
      <c r="AK40" s="25" t="s">
        <v>62</v>
      </c>
      <c r="AL40" s="19" t="s">
        <v>62</v>
      </c>
      <c r="AM40" s="25" t="s">
        <v>62</v>
      </c>
      <c r="AN40" s="19" t="s">
        <v>62</v>
      </c>
      <c r="AO40" s="25" t="s">
        <v>62</v>
      </c>
      <c r="AP40" s="9">
        <v>5</v>
      </c>
      <c r="AQ40" s="12">
        <f t="shared" si="19"/>
        <v>1</v>
      </c>
      <c r="AR40" s="7">
        <f t="shared" si="25"/>
        <v>20</v>
      </c>
      <c r="AS40" s="19">
        <v>79.99</v>
      </c>
      <c r="AT40" s="25">
        <v>150</v>
      </c>
      <c r="AU40" s="9">
        <v>1</v>
      </c>
      <c r="AV40" s="12">
        <f t="shared" si="0"/>
        <v>1</v>
      </c>
      <c r="AW40" s="7">
        <f t="shared" si="20"/>
        <v>100</v>
      </c>
      <c r="AY40" s="14">
        <f t="shared" si="1"/>
        <v>67.53</v>
      </c>
      <c r="AZ40" s="14">
        <f t="shared" si="2"/>
        <v>122.67</v>
      </c>
      <c r="BA40" s="15">
        <f t="shared" si="3"/>
        <v>100</v>
      </c>
      <c r="BB40" s="14">
        <f t="shared" si="26"/>
        <v>79.99</v>
      </c>
      <c r="BC40" s="14">
        <f t="shared" si="26"/>
        <v>122.5</v>
      </c>
      <c r="BD40" s="15">
        <f t="shared" si="6"/>
        <v>66.66666666666666</v>
      </c>
      <c r="BE40" s="14">
        <f t="shared" si="7"/>
        <v>95</v>
      </c>
      <c r="BF40" s="14">
        <f t="shared" si="8"/>
        <v>133</v>
      </c>
      <c r="BG40" s="15">
        <f t="shared" si="9"/>
        <v>66.66666666666666</v>
      </c>
      <c r="BH40" s="15">
        <f t="shared" si="10"/>
        <v>105</v>
      </c>
      <c r="BI40" s="15">
        <f t="shared" si="11"/>
        <v>120</v>
      </c>
      <c r="BJ40" s="15">
        <f t="shared" si="12"/>
        <v>20</v>
      </c>
      <c r="BK40" s="15">
        <f t="shared" si="21"/>
        <v>79.99</v>
      </c>
      <c r="BL40" s="15">
        <f t="shared" si="22"/>
        <v>150</v>
      </c>
      <c r="BM40" s="15">
        <f t="shared" si="23"/>
        <v>100</v>
      </c>
      <c r="BN40" s="16">
        <f t="shared" si="24"/>
        <v>85.5</v>
      </c>
      <c r="BO40" s="16">
        <f t="shared" si="24"/>
        <v>129.63</v>
      </c>
    </row>
    <row r="41" spans="1:67" ht="12.75">
      <c r="A41" s="26">
        <v>45016</v>
      </c>
      <c r="B41" s="10" t="s">
        <v>61</v>
      </c>
      <c r="C41" s="1">
        <v>36</v>
      </c>
      <c r="D41" s="6" t="s">
        <v>34</v>
      </c>
      <c r="E41" s="19">
        <v>99.99</v>
      </c>
      <c r="F41" s="25">
        <v>99.99</v>
      </c>
      <c r="G41" s="19">
        <v>95.99</v>
      </c>
      <c r="H41" s="25">
        <v>99.99</v>
      </c>
      <c r="I41" s="19">
        <v>93.99</v>
      </c>
      <c r="J41" s="25">
        <v>93.99</v>
      </c>
      <c r="K41" s="9">
        <v>3</v>
      </c>
      <c r="L41" s="11">
        <f t="shared" si="13"/>
        <v>3</v>
      </c>
      <c r="M41" s="7">
        <f t="shared" si="14"/>
        <v>100</v>
      </c>
      <c r="N41" s="19" t="s">
        <v>62</v>
      </c>
      <c r="O41" s="20" t="s">
        <v>62</v>
      </c>
      <c r="P41" s="19">
        <v>95</v>
      </c>
      <c r="Q41" s="25">
        <v>95</v>
      </c>
      <c r="R41" s="19">
        <v>102</v>
      </c>
      <c r="S41" s="25">
        <v>102</v>
      </c>
      <c r="T41" s="9">
        <v>3</v>
      </c>
      <c r="U41" s="11">
        <f t="shared" si="15"/>
        <v>2</v>
      </c>
      <c r="V41" s="7">
        <f t="shared" si="16"/>
        <v>66.66666666666666</v>
      </c>
      <c r="W41" s="19" t="s">
        <v>62</v>
      </c>
      <c r="X41" s="20" t="s">
        <v>62</v>
      </c>
      <c r="Y41" s="19" t="s">
        <v>62</v>
      </c>
      <c r="Z41" s="20" t="s">
        <v>62</v>
      </c>
      <c r="AA41" s="19">
        <v>98</v>
      </c>
      <c r="AB41" s="25">
        <v>120</v>
      </c>
      <c r="AC41" s="9">
        <v>3</v>
      </c>
      <c r="AD41" s="11">
        <f t="shared" si="17"/>
        <v>1</v>
      </c>
      <c r="AE41" s="7">
        <f t="shared" si="18"/>
        <v>33.33333333333333</v>
      </c>
      <c r="AF41" s="19" t="s">
        <v>62</v>
      </c>
      <c r="AG41" s="25" t="s">
        <v>62</v>
      </c>
      <c r="AH41" s="19" t="s">
        <v>62</v>
      </c>
      <c r="AI41" s="25" t="s">
        <v>62</v>
      </c>
      <c r="AJ41" s="19" t="s">
        <v>62</v>
      </c>
      <c r="AK41" s="25" t="s">
        <v>62</v>
      </c>
      <c r="AL41" s="19" t="s">
        <v>62</v>
      </c>
      <c r="AM41" s="25" t="s">
        <v>62</v>
      </c>
      <c r="AN41" s="19" t="s">
        <v>62</v>
      </c>
      <c r="AO41" s="25" t="s">
        <v>62</v>
      </c>
      <c r="AP41" s="9">
        <v>5</v>
      </c>
      <c r="AQ41" s="12">
        <f t="shared" si="19"/>
        <v>0</v>
      </c>
      <c r="AR41" s="7">
        <f t="shared" si="25"/>
        <v>0</v>
      </c>
      <c r="AS41" s="19">
        <v>98</v>
      </c>
      <c r="AT41" s="25">
        <v>120</v>
      </c>
      <c r="AU41" s="9">
        <v>1</v>
      </c>
      <c r="AV41" s="12">
        <f t="shared" si="0"/>
        <v>1</v>
      </c>
      <c r="AW41" s="7">
        <f t="shared" si="20"/>
        <v>100</v>
      </c>
      <c r="AY41" s="14">
        <f t="shared" si="1"/>
        <v>96.66</v>
      </c>
      <c r="AZ41" s="14">
        <f t="shared" si="2"/>
        <v>97.99</v>
      </c>
      <c r="BA41" s="15">
        <f t="shared" si="3"/>
        <v>100</v>
      </c>
      <c r="BB41" s="14">
        <f t="shared" si="26"/>
        <v>98.5</v>
      </c>
      <c r="BC41" s="14">
        <f t="shared" si="26"/>
        <v>98.5</v>
      </c>
      <c r="BD41" s="15">
        <f t="shared" si="6"/>
        <v>66.66666666666666</v>
      </c>
      <c r="BE41" s="14">
        <f t="shared" si="7"/>
        <v>98</v>
      </c>
      <c r="BF41" s="14">
        <f t="shared" si="8"/>
        <v>120</v>
      </c>
      <c r="BG41" s="15">
        <f t="shared" si="9"/>
        <v>33.33333333333333</v>
      </c>
      <c r="BH41" s="15">
        <f t="shared" si="10"/>
      </c>
      <c r="BI41" s="15">
        <f t="shared" si="11"/>
      </c>
      <c r="BJ41" s="15">
        <f t="shared" si="12"/>
        <v>0</v>
      </c>
      <c r="BK41" s="15">
        <f t="shared" si="21"/>
        <v>98</v>
      </c>
      <c r="BL41" s="15">
        <f t="shared" si="22"/>
        <v>120</v>
      </c>
      <c r="BM41" s="15">
        <f t="shared" si="23"/>
        <v>100</v>
      </c>
      <c r="BN41" s="16">
        <f t="shared" si="24"/>
        <v>97.79</v>
      </c>
      <c r="BO41" s="16">
        <f t="shared" si="24"/>
        <v>109.12</v>
      </c>
    </row>
    <row r="42" spans="1:67" ht="12.75">
      <c r="A42" s="26">
        <v>45016</v>
      </c>
      <c r="B42" s="10" t="s">
        <v>61</v>
      </c>
      <c r="C42" s="1">
        <v>37</v>
      </c>
      <c r="D42" s="6" t="s">
        <v>35</v>
      </c>
      <c r="E42" s="19">
        <v>230</v>
      </c>
      <c r="F42" s="20">
        <v>260</v>
      </c>
      <c r="G42" s="19">
        <v>225.89</v>
      </c>
      <c r="H42" s="25">
        <v>280</v>
      </c>
      <c r="I42" s="19">
        <v>218.99</v>
      </c>
      <c r="J42" s="25">
        <v>220</v>
      </c>
      <c r="K42" s="9">
        <v>3</v>
      </c>
      <c r="L42" s="11">
        <f t="shared" si="13"/>
        <v>3</v>
      </c>
      <c r="M42" s="7">
        <f t="shared" si="14"/>
        <v>100</v>
      </c>
      <c r="N42" s="19" t="s">
        <v>62</v>
      </c>
      <c r="O42" s="20" t="s">
        <v>62</v>
      </c>
      <c r="P42" s="19">
        <v>176.99</v>
      </c>
      <c r="Q42" s="25">
        <v>289.99</v>
      </c>
      <c r="R42" s="19">
        <v>230</v>
      </c>
      <c r="S42" s="25">
        <v>230</v>
      </c>
      <c r="T42" s="9">
        <v>3</v>
      </c>
      <c r="U42" s="11">
        <f t="shared" si="15"/>
        <v>2</v>
      </c>
      <c r="V42" s="7">
        <f t="shared" si="16"/>
        <v>66.66666666666666</v>
      </c>
      <c r="W42" s="19" t="s">
        <v>62</v>
      </c>
      <c r="X42" s="25" t="s">
        <v>62</v>
      </c>
      <c r="Y42" s="19" t="s">
        <v>62</v>
      </c>
      <c r="Z42" s="25" t="s">
        <v>62</v>
      </c>
      <c r="AA42" s="19">
        <v>120</v>
      </c>
      <c r="AB42" s="25">
        <v>290</v>
      </c>
      <c r="AC42" s="9">
        <v>3</v>
      </c>
      <c r="AD42" s="11">
        <f t="shared" si="17"/>
        <v>2</v>
      </c>
      <c r="AE42" s="7">
        <f t="shared" si="18"/>
        <v>66.66666666666666</v>
      </c>
      <c r="AF42" s="19" t="s">
        <v>62</v>
      </c>
      <c r="AG42" s="25" t="s">
        <v>62</v>
      </c>
      <c r="AH42" s="19" t="s">
        <v>62</v>
      </c>
      <c r="AI42" s="25" t="s">
        <v>62</v>
      </c>
      <c r="AJ42" s="19" t="s">
        <v>62</v>
      </c>
      <c r="AK42" s="25" t="s">
        <v>62</v>
      </c>
      <c r="AL42" s="19" t="s">
        <v>62</v>
      </c>
      <c r="AM42" s="25" t="s">
        <v>62</v>
      </c>
      <c r="AN42" s="19" t="s">
        <v>62</v>
      </c>
      <c r="AO42" s="25" t="s">
        <v>62</v>
      </c>
      <c r="AP42" s="9">
        <v>5</v>
      </c>
      <c r="AQ42" s="12">
        <f t="shared" si="19"/>
        <v>0</v>
      </c>
      <c r="AR42" s="7">
        <f t="shared" si="25"/>
        <v>0</v>
      </c>
      <c r="AS42" s="19">
        <v>198</v>
      </c>
      <c r="AT42" s="25">
        <v>226</v>
      </c>
      <c r="AU42" s="9">
        <v>1</v>
      </c>
      <c r="AV42" s="12">
        <f t="shared" si="0"/>
        <v>1</v>
      </c>
      <c r="AW42" s="7">
        <f t="shared" si="20"/>
        <v>100</v>
      </c>
      <c r="AY42" s="14">
        <f t="shared" si="1"/>
        <v>224.96</v>
      </c>
      <c r="AZ42" s="14">
        <f t="shared" si="2"/>
        <v>253.33</v>
      </c>
      <c r="BA42" s="15">
        <f t="shared" si="3"/>
        <v>100</v>
      </c>
      <c r="BB42" s="14">
        <f t="shared" si="26"/>
        <v>203.5</v>
      </c>
      <c r="BC42" s="14">
        <f t="shared" si="26"/>
        <v>260</v>
      </c>
      <c r="BD42" s="15">
        <f t="shared" si="6"/>
        <v>66.66666666666666</v>
      </c>
      <c r="BE42" s="14">
        <f t="shared" si="7"/>
        <v>94.5</v>
      </c>
      <c r="BF42" s="14">
        <f t="shared" si="8"/>
        <v>187.5</v>
      </c>
      <c r="BG42" s="15">
        <f t="shared" si="9"/>
        <v>66.66666666666666</v>
      </c>
      <c r="BH42" s="15">
        <f t="shared" si="10"/>
      </c>
      <c r="BI42" s="15">
        <f t="shared" si="11"/>
      </c>
      <c r="BJ42" s="15">
        <f t="shared" si="12"/>
        <v>0</v>
      </c>
      <c r="BK42" s="15">
        <f t="shared" si="21"/>
        <v>198</v>
      </c>
      <c r="BL42" s="15">
        <f t="shared" si="22"/>
        <v>226</v>
      </c>
      <c r="BM42" s="15">
        <f t="shared" si="23"/>
        <v>100</v>
      </c>
      <c r="BN42" s="16">
        <f t="shared" si="24"/>
        <v>180.24</v>
      </c>
      <c r="BO42" s="16">
        <f t="shared" si="24"/>
        <v>231.71</v>
      </c>
    </row>
    <row r="43" spans="1:67" ht="12.75">
      <c r="A43" s="26">
        <v>45016</v>
      </c>
      <c r="B43" s="10" t="s">
        <v>61</v>
      </c>
      <c r="C43" s="1">
        <v>38</v>
      </c>
      <c r="D43" s="29" t="s">
        <v>36</v>
      </c>
      <c r="E43" s="19">
        <v>189</v>
      </c>
      <c r="F43" s="25">
        <v>189.00144</v>
      </c>
      <c r="G43" s="19">
        <v>179.99</v>
      </c>
      <c r="H43" s="25">
        <v>184.99</v>
      </c>
      <c r="I43" s="19">
        <v>187.99</v>
      </c>
      <c r="J43" s="25">
        <v>187.99</v>
      </c>
      <c r="K43" s="9">
        <v>3</v>
      </c>
      <c r="L43" s="11">
        <f t="shared" si="13"/>
        <v>3</v>
      </c>
      <c r="M43" s="7">
        <f t="shared" si="14"/>
        <v>100</v>
      </c>
      <c r="N43" s="19" t="s">
        <v>62</v>
      </c>
      <c r="O43" s="20" t="s">
        <v>62</v>
      </c>
      <c r="P43" s="19">
        <v>144</v>
      </c>
      <c r="Q43" s="25">
        <v>186.19</v>
      </c>
      <c r="R43" s="19">
        <v>135</v>
      </c>
      <c r="S43" s="25">
        <v>195</v>
      </c>
      <c r="T43" s="9">
        <v>3</v>
      </c>
      <c r="U43" s="11">
        <f t="shared" si="15"/>
        <v>2</v>
      </c>
      <c r="V43" s="7">
        <f t="shared" si="16"/>
        <v>66.66666666666666</v>
      </c>
      <c r="W43" s="19" t="s">
        <v>62</v>
      </c>
      <c r="X43" s="20" t="s">
        <v>62</v>
      </c>
      <c r="Y43" s="19" t="s">
        <v>62</v>
      </c>
      <c r="Z43" s="20" t="s">
        <v>62</v>
      </c>
      <c r="AA43" s="19" t="s">
        <v>62</v>
      </c>
      <c r="AB43" s="20" t="s">
        <v>62</v>
      </c>
      <c r="AC43" s="9">
        <v>3</v>
      </c>
      <c r="AD43" s="11">
        <f t="shared" si="17"/>
        <v>0</v>
      </c>
      <c r="AE43" s="7">
        <f t="shared" si="18"/>
        <v>0</v>
      </c>
      <c r="AF43" s="19" t="s">
        <v>62</v>
      </c>
      <c r="AG43" s="20" t="s">
        <v>62</v>
      </c>
      <c r="AH43" s="19" t="s">
        <v>62</v>
      </c>
      <c r="AI43" s="25" t="s">
        <v>62</v>
      </c>
      <c r="AJ43" s="19" t="s">
        <v>62</v>
      </c>
      <c r="AK43" s="25" t="s">
        <v>62</v>
      </c>
      <c r="AL43" s="19" t="s">
        <v>62</v>
      </c>
      <c r="AM43" s="25" t="s">
        <v>62</v>
      </c>
      <c r="AN43" s="19" t="s">
        <v>62</v>
      </c>
      <c r="AO43" s="25" t="s">
        <v>62</v>
      </c>
      <c r="AP43" s="9">
        <v>5</v>
      </c>
      <c r="AQ43" s="12">
        <f t="shared" si="19"/>
        <v>0</v>
      </c>
      <c r="AR43" s="7">
        <f t="shared" si="25"/>
        <v>0</v>
      </c>
      <c r="AS43" s="19">
        <v>148.9</v>
      </c>
      <c r="AT43" s="25">
        <v>149</v>
      </c>
      <c r="AU43" s="9">
        <v>1</v>
      </c>
      <c r="AV43" s="12">
        <f t="shared" si="0"/>
        <v>1</v>
      </c>
      <c r="AW43" s="7">
        <f t="shared" si="20"/>
        <v>100</v>
      </c>
      <c r="AY43" s="14">
        <f t="shared" si="1"/>
        <v>185.66</v>
      </c>
      <c r="AZ43" s="14">
        <f t="shared" si="2"/>
        <v>187.33</v>
      </c>
      <c r="BA43" s="15">
        <f t="shared" si="3"/>
        <v>100</v>
      </c>
      <c r="BB43" s="14">
        <f t="shared" si="26"/>
        <v>139.5</v>
      </c>
      <c r="BC43" s="14">
        <f t="shared" si="26"/>
        <v>190.6</v>
      </c>
      <c r="BD43" s="15">
        <f t="shared" si="6"/>
        <v>66.66666666666666</v>
      </c>
      <c r="BE43" s="14">
        <f t="shared" si="7"/>
      </c>
      <c r="BF43" s="14">
        <f t="shared" si="8"/>
      </c>
      <c r="BG43" s="15">
        <f t="shared" si="9"/>
        <v>0</v>
      </c>
      <c r="BH43" s="15">
        <f t="shared" si="10"/>
      </c>
      <c r="BI43" s="15">
        <f t="shared" si="11"/>
      </c>
      <c r="BJ43" s="15">
        <f t="shared" si="12"/>
        <v>0</v>
      </c>
      <c r="BK43" s="15">
        <f t="shared" si="21"/>
        <v>148.9</v>
      </c>
      <c r="BL43" s="15">
        <f t="shared" si="22"/>
        <v>149</v>
      </c>
      <c r="BM43" s="15">
        <f t="shared" si="23"/>
        <v>100</v>
      </c>
      <c r="BN43" s="16">
        <f t="shared" si="24"/>
        <v>158.02</v>
      </c>
      <c r="BO43" s="16">
        <f t="shared" si="24"/>
        <v>175.64</v>
      </c>
    </row>
    <row r="44" spans="1:67" ht="12.75">
      <c r="A44" s="26">
        <v>45016</v>
      </c>
      <c r="B44" s="10" t="s">
        <v>61</v>
      </c>
      <c r="C44" s="1">
        <v>39</v>
      </c>
      <c r="D44" s="6" t="s">
        <v>37</v>
      </c>
      <c r="E44" s="19">
        <v>129.99</v>
      </c>
      <c r="F44" s="25">
        <v>170</v>
      </c>
      <c r="G44" s="19">
        <v>129.99</v>
      </c>
      <c r="H44" s="25">
        <v>179.99</v>
      </c>
      <c r="I44" s="19">
        <v>199.99</v>
      </c>
      <c r="J44" s="25">
        <v>199.99</v>
      </c>
      <c r="K44" s="9">
        <v>3</v>
      </c>
      <c r="L44" s="11">
        <f t="shared" si="13"/>
        <v>3</v>
      </c>
      <c r="M44" s="7">
        <f t="shared" si="14"/>
        <v>100</v>
      </c>
      <c r="N44" s="19" t="s">
        <v>62</v>
      </c>
      <c r="O44" s="20" t="s">
        <v>62</v>
      </c>
      <c r="P44" s="19">
        <v>129.99</v>
      </c>
      <c r="Q44" s="25">
        <v>169.99</v>
      </c>
      <c r="R44" s="19">
        <v>85</v>
      </c>
      <c r="S44" s="25">
        <v>153</v>
      </c>
      <c r="T44" s="9">
        <v>3</v>
      </c>
      <c r="U44" s="11">
        <f t="shared" si="15"/>
        <v>2</v>
      </c>
      <c r="V44" s="7">
        <f t="shared" si="16"/>
        <v>66.66666666666666</v>
      </c>
      <c r="W44" s="19" t="s">
        <v>62</v>
      </c>
      <c r="X44" s="20" t="s">
        <v>62</v>
      </c>
      <c r="Y44" s="19" t="s">
        <v>62</v>
      </c>
      <c r="Z44" s="20" t="s">
        <v>62</v>
      </c>
      <c r="AA44" s="19" t="s">
        <v>62</v>
      </c>
      <c r="AB44" s="20" t="s">
        <v>62</v>
      </c>
      <c r="AC44" s="9">
        <v>3</v>
      </c>
      <c r="AD44" s="11">
        <f t="shared" si="17"/>
        <v>0</v>
      </c>
      <c r="AE44" s="7">
        <f t="shared" si="18"/>
        <v>0</v>
      </c>
      <c r="AF44" s="19" t="s">
        <v>62</v>
      </c>
      <c r="AG44" s="20" t="s">
        <v>62</v>
      </c>
      <c r="AH44" s="19" t="s">
        <v>62</v>
      </c>
      <c r="AI44" s="25" t="s">
        <v>62</v>
      </c>
      <c r="AJ44" s="19" t="s">
        <v>62</v>
      </c>
      <c r="AK44" s="25" t="s">
        <v>62</v>
      </c>
      <c r="AL44" s="19" t="s">
        <v>62</v>
      </c>
      <c r="AM44" s="25" t="s">
        <v>62</v>
      </c>
      <c r="AN44" s="19" t="s">
        <v>62</v>
      </c>
      <c r="AO44" s="25" t="s">
        <v>62</v>
      </c>
      <c r="AP44" s="9">
        <v>5</v>
      </c>
      <c r="AQ44" s="12">
        <f t="shared" si="19"/>
        <v>0</v>
      </c>
      <c r="AR44" s="7">
        <f t="shared" si="25"/>
        <v>0</v>
      </c>
      <c r="AS44" s="19">
        <v>129.99</v>
      </c>
      <c r="AT44" s="25">
        <v>169.99</v>
      </c>
      <c r="AU44" s="9">
        <v>1</v>
      </c>
      <c r="AV44" s="12">
        <f t="shared" si="0"/>
        <v>1</v>
      </c>
      <c r="AW44" s="7">
        <f t="shared" si="20"/>
        <v>100</v>
      </c>
      <c r="AY44" s="14">
        <f t="shared" si="1"/>
        <v>153.32</v>
      </c>
      <c r="AZ44" s="14">
        <f t="shared" si="2"/>
        <v>183.33</v>
      </c>
      <c r="BA44" s="15">
        <f t="shared" si="3"/>
        <v>100</v>
      </c>
      <c r="BB44" s="14">
        <f t="shared" si="26"/>
        <v>107.5</v>
      </c>
      <c r="BC44" s="14">
        <f t="shared" si="26"/>
        <v>161.5</v>
      </c>
      <c r="BD44" s="15">
        <f t="shared" si="6"/>
        <v>66.66666666666666</v>
      </c>
      <c r="BE44" s="14">
        <f t="shared" si="7"/>
      </c>
      <c r="BF44" s="14">
        <f t="shared" si="8"/>
      </c>
      <c r="BG44" s="15">
        <f t="shared" si="9"/>
        <v>0</v>
      </c>
      <c r="BH44" s="15">
        <f t="shared" si="10"/>
      </c>
      <c r="BI44" s="15">
        <f t="shared" si="11"/>
      </c>
      <c r="BJ44" s="15">
        <f t="shared" si="12"/>
        <v>0</v>
      </c>
      <c r="BK44" s="15">
        <f t="shared" si="21"/>
        <v>129.99</v>
      </c>
      <c r="BL44" s="15">
        <f t="shared" si="22"/>
        <v>169.99</v>
      </c>
      <c r="BM44" s="15">
        <f t="shared" si="23"/>
        <v>100</v>
      </c>
      <c r="BN44" s="16">
        <f t="shared" si="24"/>
        <v>130.27</v>
      </c>
      <c r="BO44" s="16">
        <f t="shared" si="24"/>
        <v>171.61</v>
      </c>
    </row>
    <row r="45" spans="1:67" ht="12.75">
      <c r="A45" s="26">
        <v>45016</v>
      </c>
      <c r="B45" s="10" t="s">
        <v>61</v>
      </c>
      <c r="C45" s="1">
        <v>40</v>
      </c>
      <c r="D45" s="6" t="s">
        <v>38</v>
      </c>
      <c r="E45" s="19">
        <v>57.99</v>
      </c>
      <c r="F45" s="25">
        <v>81.99</v>
      </c>
      <c r="G45" s="19">
        <v>56.33</v>
      </c>
      <c r="H45" s="25">
        <v>82.99</v>
      </c>
      <c r="I45" s="19">
        <v>54.99</v>
      </c>
      <c r="J45" s="25">
        <v>85</v>
      </c>
      <c r="K45" s="9">
        <v>3</v>
      </c>
      <c r="L45" s="11">
        <f t="shared" si="13"/>
        <v>3</v>
      </c>
      <c r="M45" s="7">
        <f t="shared" si="14"/>
        <v>100</v>
      </c>
      <c r="N45" s="19">
        <v>81</v>
      </c>
      <c r="O45" s="25">
        <v>103</v>
      </c>
      <c r="P45" s="19">
        <v>58.99</v>
      </c>
      <c r="Q45" s="20">
        <v>84.99</v>
      </c>
      <c r="R45" s="19">
        <v>56.16</v>
      </c>
      <c r="S45" s="25">
        <v>89.2</v>
      </c>
      <c r="T45" s="9">
        <v>3</v>
      </c>
      <c r="U45" s="11">
        <f t="shared" si="15"/>
        <v>3</v>
      </c>
      <c r="V45" s="7">
        <f t="shared" si="16"/>
        <v>100</v>
      </c>
      <c r="W45" s="19">
        <v>69</v>
      </c>
      <c r="X45" s="25">
        <v>85</v>
      </c>
      <c r="Y45" s="19">
        <v>66</v>
      </c>
      <c r="Z45" s="25">
        <v>120</v>
      </c>
      <c r="AA45" s="19">
        <v>78</v>
      </c>
      <c r="AB45" s="25">
        <v>90</v>
      </c>
      <c r="AC45" s="9">
        <v>3</v>
      </c>
      <c r="AD45" s="11">
        <f t="shared" si="17"/>
        <v>2</v>
      </c>
      <c r="AE45" s="7">
        <f t="shared" si="18"/>
        <v>66.66666666666666</v>
      </c>
      <c r="AF45" s="19" t="s">
        <v>62</v>
      </c>
      <c r="AG45" s="25" t="s">
        <v>62</v>
      </c>
      <c r="AH45" s="19" t="s">
        <v>62</v>
      </c>
      <c r="AI45" s="25" t="s">
        <v>62</v>
      </c>
      <c r="AJ45" s="19" t="s">
        <v>62</v>
      </c>
      <c r="AK45" s="25" t="s">
        <v>62</v>
      </c>
      <c r="AL45" s="19" t="s">
        <v>62</v>
      </c>
      <c r="AM45" s="20" t="s">
        <v>62</v>
      </c>
      <c r="AN45" s="19" t="s">
        <v>62</v>
      </c>
      <c r="AO45" s="25" t="s">
        <v>62</v>
      </c>
      <c r="AP45" s="9">
        <v>5</v>
      </c>
      <c r="AQ45" s="12">
        <f t="shared" si="19"/>
        <v>0</v>
      </c>
      <c r="AR45" s="7">
        <f t="shared" si="25"/>
        <v>0</v>
      </c>
      <c r="AS45" s="19">
        <v>59.9</v>
      </c>
      <c r="AT45" s="25">
        <v>92</v>
      </c>
      <c r="AU45" s="9">
        <v>1</v>
      </c>
      <c r="AV45" s="12">
        <f t="shared" si="0"/>
        <v>1</v>
      </c>
      <c r="AW45" s="7">
        <f t="shared" si="20"/>
        <v>100</v>
      </c>
      <c r="AY45" s="14">
        <f t="shared" si="1"/>
        <v>56.44</v>
      </c>
      <c r="AZ45" s="14">
        <f t="shared" si="2"/>
        <v>83.33</v>
      </c>
      <c r="BA45" s="15">
        <f t="shared" si="3"/>
        <v>100</v>
      </c>
      <c r="BB45" s="14">
        <f t="shared" si="26"/>
        <v>65.38</v>
      </c>
      <c r="BC45" s="14">
        <f t="shared" si="26"/>
        <v>92.4</v>
      </c>
      <c r="BD45" s="15">
        <f t="shared" si="6"/>
        <v>100</v>
      </c>
      <c r="BE45" s="14">
        <f t="shared" si="7"/>
        <v>72</v>
      </c>
      <c r="BF45" s="14">
        <f t="shared" si="8"/>
        <v>105</v>
      </c>
      <c r="BG45" s="15">
        <f t="shared" si="9"/>
        <v>66.66666666666666</v>
      </c>
      <c r="BH45" s="15">
        <f t="shared" si="10"/>
      </c>
      <c r="BI45" s="15">
        <f t="shared" si="11"/>
      </c>
      <c r="BJ45" s="15">
        <f t="shared" si="12"/>
        <v>0</v>
      </c>
      <c r="BK45" s="15">
        <f t="shared" si="21"/>
        <v>59.9</v>
      </c>
      <c r="BL45" s="15">
        <f t="shared" si="22"/>
        <v>92</v>
      </c>
      <c r="BM45" s="15">
        <f t="shared" si="23"/>
        <v>100</v>
      </c>
      <c r="BN45" s="16">
        <f t="shared" si="24"/>
        <v>63.43</v>
      </c>
      <c r="BO45" s="16">
        <f t="shared" si="24"/>
        <v>93.18</v>
      </c>
    </row>
    <row r="46" spans="1:49" s="24" customFormat="1" ht="12.75">
      <c r="A46" s="17"/>
      <c r="B46" s="21"/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19"/>
      <c r="X46" s="25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</row>
    <row r="47" spans="1:24" s="24" customFormat="1" ht="12.75">
      <c r="A47" s="17"/>
      <c r="B47" s="21"/>
      <c r="C47" s="21"/>
      <c r="W47" s="19"/>
      <c r="X47" s="25"/>
    </row>
    <row r="48" spans="1:24" s="24" customFormat="1" ht="12.75">
      <c r="A48" s="21"/>
      <c r="B48" s="21"/>
      <c r="C48" s="21"/>
      <c r="W48" s="19"/>
      <c r="X48" s="25"/>
    </row>
    <row r="49" spans="1:3" s="24" customFormat="1" ht="12.75">
      <c r="A49" s="21"/>
      <c r="B49" s="21"/>
      <c r="C49" s="21"/>
    </row>
    <row r="50" spans="1:3" s="24" customFormat="1" ht="12.75">
      <c r="A50" s="21"/>
      <c r="B50" s="21"/>
      <c r="C50" s="21"/>
    </row>
    <row r="51" spans="1:3" s="24" customFormat="1" ht="12.75">
      <c r="A51" s="21"/>
      <c r="B51" s="21"/>
      <c r="C51" s="21"/>
    </row>
    <row r="52" spans="1:3" s="24" customFormat="1" ht="12.75">
      <c r="A52" s="21"/>
      <c r="B52" s="21"/>
      <c r="C52" s="21"/>
    </row>
  </sheetData>
  <sheetProtection/>
  <mergeCells count="48">
    <mergeCell ref="BB3:BD3"/>
    <mergeCell ref="BE3:BG3"/>
    <mergeCell ref="BH3:BJ3"/>
    <mergeCell ref="BK3:BM3"/>
    <mergeCell ref="BB4:BC4"/>
    <mergeCell ref="BD4:BD5"/>
    <mergeCell ref="BN3:BO3"/>
    <mergeCell ref="BE4:BF4"/>
    <mergeCell ref="BG4:BG5"/>
    <mergeCell ref="BH4:BI4"/>
    <mergeCell ref="BJ4:BJ5"/>
    <mergeCell ref="BK4:BL4"/>
    <mergeCell ref="BM4:BM5"/>
    <mergeCell ref="BN4:BO4"/>
    <mergeCell ref="A3:A5"/>
    <mergeCell ref="E4:F4"/>
    <mergeCell ref="D3:D5"/>
    <mergeCell ref="C3:C5"/>
    <mergeCell ref="B3:B5"/>
    <mergeCell ref="N4:O4"/>
    <mergeCell ref="G4:H4"/>
    <mergeCell ref="I4:J4"/>
    <mergeCell ref="AS3:AW3"/>
    <mergeCell ref="AU1:AW1"/>
    <mergeCell ref="C2:AW2"/>
    <mergeCell ref="E3:M3"/>
    <mergeCell ref="AY4:AZ4"/>
    <mergeCell ref="AY3:BA3"/>
    <mergeCell ref="BA4:BA5"/>
    <mergeCell ref="K4:M4"/>
    <mergeCell ref="T4:V4"/>
    <mergeCell ref="AC4:AE4"/>
    <mergeCell ref="AP4:AR4"/>
    <mergeCell ref="P4:Q4"/>
    <mergeCell ref="R4:S4"/>
    <mergeCell ref="AA4:AB4"/>
    <mergeCell ref="W4:X4"/>
    <mergeCell ref="Y4:Z4"/>
    <mergeCell ref="AU4:AW4"/>
    <mergeCell ref="N3:V3"/>
    <mergeCell ref="W3:AE3"/>
    <mergeCell ref="AS4:AT4"/>
    <mergeCell ref="AF4:AG4"/>
    <mergeCell ref="AF3:AR3"/>
    <mergeCell ref="AJ4:AK4"/>
    <mergeCell ref="AH4:AI4"/>
    <mergeCell ref="AL4:AM4"/>
    <mergeCell ref="AN4:AO4"/>
  </mergeCells>
  <conditionalFormatting sqref="E6">
    <cfRule type="cellIs" priority="780" dxfId="688" operator="greaterThan">
      <formula>F6</formula>
    </cfRule>
  </conditionalFormatting>
  <conditionalFormatting sqref="N6:N45">
    <cfRule type="cellIs" priority="778" dxfId="688" operator="greaterThan">
      <formula>O6</formula>
    </cfRule>
  </conditionalFormatting>
  <conditionalFormatting sqref="P6:P45">
    <cfRule type="cellIs" priority="777" dxfId="688" operator="greaterThan">
      <formula>Q6</formula>
    </cfRule>
  </conditionalFormatting>
  <conditionalFormatting sqref="R6:R45">
    <cfRule type="cellIs" priority="776" dxfId="688" operator="greaterThan">
      <formula>S6</formula>
    </cfRule>
  </conditionalFormatting>
  <conditionalFormatting sqref="W9:W48">
    <cfRule type="cellIs" priority="775" dxfId="688" operator="greaterThan">
      <formula>X9</formula>
    </cfRule>
  </conditionalFormatting>
  <conditionalFormatting sqref="Y6:Y45">
    <cfRule type="cellIs" priority="774" dxfId="688" operator="greaterThan">
      <formula>Z6</formula>
    </cfRule>
  </conditionalFormatting>
  <conditionalFormatting sqref="AA6:AA45">
    <cfRule type="cellIs" priority="773" dxfId="688" operator="greaterThan">
      <formula>AB6</formula>
    </cfRule>
  </conditionalFormatting>
  <conditionalFormatting sqref="AF6:AF45">
    <cfRule type="cellIs" priority="772" dxfId="688" operator="greaterThan">
      <formula>AG6</formula>
    </cfRule>
  </conditionalFormatting>
  <conditionalFormatting sqref="AH6:AH45">
    <cfRule type="cellIs" priority="771" dxfId="688" operator="greaterThan">
      <formula>AI6</formula>
    </cfRule>
  </conditionalFormatting>
  <conditionalFormatting sqref="AJ6:AJ45">
    <cfRule type="cellIs" priority="770" dxfId="688" operator="greaterThan">
      <formula>AK6</formula>
    </cfRule>
  </conditionalFormatting>
  <conditionalFormatting sqref="AL6:AL45">
    <cfRule type="cellIs" priority="769" dxfId="688" operator="greaterThan">
      <formula>AM6</formula>
    </cfRule>
  </conditionalFormatting>
  <conditionalFormatting sqref="AN6:AN45">
    <cfRule type="cellIs" priority="768" dxfId="688" operator="greaterThan">
      <formula>AO6</formula>
    </cfRule>
  </conditionalFormatting>
  <conditionalFormatting sqref="E8">
    <cfRule type="cellIs" priority="765" dxfId="688" operator="greaterThan">
      <formula>F8</formula>
    </cfRule>
  </conditionalFormatting>
  <conditionalFormatting sqref="E9">
    <cfRule type="cellIs" priority="764" dxfId="688" operator="greaterThan">
      <formula>F9</formula>
    </cfRule>
  </conditionalFormatting>
  <conditionalFormatting sqref="E7">
    <cfRule type="cellIs" priority="762" dxfId="688" operator="greaterThan">
      <formula>F7</formula>
    </cfRule>
  </conditionalFormatting>
  <conditionalFormatting sqref="E10">
    <cfRule type="cellIs" priority="760" dxfId="688" operator="greaterThan">
      <formula>F10</formula>
    </cfRule>
  </conditionalFormatting>
  <conditionalFormatting sqref="E11">
    <cfRule type="cellIs" priority="759" dxfId="688" operator="greaterThan">
      <formula>F11</formula>
    </cfRule>
  </conditionalFormatting>
  <conditionalFormatting sqref="E12">
    <cfRule type="cellIs" priority="758" dxfId="688" operator="greaterThan">
      <formula>F12</formula>
    </cfRule>
  </conditionalFormatting>
  <conditionalFormatting sqref="E13">
    <cfRule type="cellIs" priority="757" dxfId="688" operator="greaterThan">
      <formula>F13</formula>
    </cfRule>
  </conditionalFormatting>
  <conditionalFormatting sqref="E14">
    <cfRule type="cellIs" priority="756" dxfId="688" operator="greaterThan">
      <formula>F14</formula>
    </cfRule>
  </conditionalFormatting>
  <conditionalFormatting sqref="E15">
    <cfRule type="cellIs" priority="755" dxfId="688" operator="greaterThan">
      <formula>F15</formula>
    </cfRule>
  </conditionalFormatting>
  <conditionalFormatting sqref="E16">
    <cfRule type="cellIs" priority="754" dxfId="688" operator="greaterThan">
      <formula>F16</formula>
    </cfRule>
  </conditionalFormatting>
  <conditionalFormatting sqref="E17">
    <cfRule type="cellIs" priority="753" dxfId="688" operator="greaterThan">
      <formula>F17</formula>
    </cfRule>
  </conditionalFormatting>
  <conditionalFormatting sqref="E18">
    <cfRule type="cellIs" priority="752" dxfId="688" operator="greaterThan">
      <formula>F18</formula>
    </cfRule>
  </conditionalFormatting>
  <conditionalFormatting sqref="E19">
    <cfRule type="cellIs" priority="751" dxfId="688" operator="greaterThan">
      <formula>F19</formula>
    </cfRule>
  </conditionalFormatting>
  <conditionalFormatting sqref="E20">
    <cfRule type="cellIs" priority="750" dxfId="688" operator="greaterThan">
      <formula>F20</formula>
    </cfRule>
  </conditionalFormatting>
  <conditionalFormatting sqref="E21">
    <cfRule type="cellIs" priority="749" dxfId="688" operator="greaterThan">
      <formula>F21</formula>
    </cfRule>
  </conditionalFormatting>
  <conditionalFormatting sqref="E22">
    <cfRule type="cellIs" priority="748" dxfId="688" operator="greaterThan">
      <formula>F22</formula>
    </cfRule>
  </conditionalFormatting>
  <conditionalFormatting sqref="E23">
    <cfRule type="cellIs" priority="747" dxfId="688" operator="greaterThan">
      <formula>F23</formula>
    </cfRule>
  </conditionalFormatting>
  <conditionalFormatting sqref="E24">
    <cfRule type="cellIs" priority="746" dxfId="688" operator="greaterThan">
      <formula>F24</formula>
    </cfRule>
  </conditionalFormatting>
  <conditionalFormatting sqref="E25">
    <cfRule type="cellIs" priority="745" dxfId="688" operator="greaterThan">
      <formula>F25</formula>
    </cfRule>
  </conditionalFormatting>
  <conditionalFormatting sqref="E26">
    <cfRule type="cellIs" priority="744" dxfId="688" operator="greaterThan">
      <formula>F26</formula>
    </cfRule>
  </conditionalFormatting>
  <conditionalFormatting sqref="E27">
    <cfRule type="cellIs" priority="743" dxfId="688" operator="greaterThan">
      <formula>F27</formula>
    </cfRule>
  </conditionalFormatting>
  <conditionalFormatting sqref="E28">
    <cfRule type="cellIs" priority="742" dxfId="688" operator="greaterThan">
      <formula>F28</formula>
    </cfRule>
  </conditionalFormatting>
  <conditionalFormatting sqref="E29">
    <cfRule type="cellIs" priority="741" dxfId="688" operator="greaterThan">
      <formula>F29</formula>
    </cfRule>
  </conditionalFormatting>
  <conditionalFormatting sqref="E30">
    <cfRule type="cellIs" priority="740" dxfId="688" operator="greaterThan">
      <formula>F30</formula>
    </cfRule>
  </conditionalFormatting>
  <conditionalFormatting sqref="E31">
    <cfRule type="cellIs" priority="739" dxfId="688" operator="greaterThan">
      <formula>F31</formula>
    </cfRule>
  </conditionalFormatting>
  <conditionalFormatting sqref="E32">
    <cfRule type="cellIs" priority="738" dxfId="688" operator="greaterThan">
      <formula>F32</formula>
    </cfRule>
  </conditionalFormatting>
  <conditionalFormatting sqref="E33">
    <cfRule type="cellIs" priority="737" dxfId="688" operator="greaterThan">
      <formula>F33</formula>
    </cfRule>
  </conditionalFormatting>
  <conditionalFormatting sqref="E34">
    <cfRule type="cellIs" priority="736" dxfId="688" operator="greaterThan">
      <formula>F34</formula>
    </cfRule>
  </conditionalFormatting>
  <conditionalFormatting sqref="E35">
    <cfRule type="cellIs" priority="735" dxfId="688" operator="greaterThan">
      <formula>F35</formula>
    </cfRule>
  </conditionalFormatting>
  <conditionalFormatting sqref="E36">
    <cfRule type="cellIs" priority="734" dxfId="688" operator="greaterThan">
      <formula>F36</formula>
    </cfRule>
  </conditionalFormatting>
  <conditionalFormatting sqref="E37">
    <cfRule type="cellIs" priority="733" dxfId="688" operator="greaterThan">
      <formula>F37</formula>
    </cfRule>
  </conditionalFormatting>
  <conditionalFormatting sqref="E38">
    <cfRule type="cellIs" priority="732" dxfId="688" operator="greaterThan">
      <formula>F38</formula>
    </cfRule>
  </conditionalFormatting>
  <conditionalFormatting sqref="E39">
    <cfRule type="cellIs" priority="731" dxfId="688" operator="greaterThan">
      <formula>F39</formula>
    </cfRule>
  </conditionalFormatting>
  <conditionalFormatting sqref="E40">
    <cfRule type="cellIs" priority="730" dxfId="688" operator="greaterThan">
      <formula>F40</formula>
    </cfRule>
  </conditionalFormatting>
  <conditionalFormatting sqref="E41">
    <cfRule type="cellIs" priority="729" dxfId="688" operator="greaterThan">
      <formula>F41</formula>
    </cfRule>
  </conditionalFormatting>
  <conditionalFormatting sqref="E42">
    <cfRule type="cellIs" priority="728" dxfId="688" operator="greaterThan">
      <formula>F42</formula>
    </cfRule>
  </conditionalFormatting>
  <conditionalFormatting sqref="E43">
    <cfRule type="cellIs" priority="727" dxfId="688" operator="greaterThan">
      <formula>F43</formula>
    </cfRule>
  </conditionalFormatting>
  <conditionalFormatting sqref="E44">
    <cfRule type="cellIs" priority="726" dxfId="688" operator="greaterThan">
      <formula>F44</formula>
    </cfRule>
  </conditionalFormatting>
  <conditionalFormatting sqref="E45">
    <cfRule type="cellIs" priority="725" dxfId="688" operator="greaterThan">
      <formula>F45</formula>
    </cfRule>
  </conditionalFormatting>
  <conditionalFormatting sqref="G6">
    <cfRule type="cellIs" priority="724" dxfId="688" operator="greaterThan">
      <formula>H6</formula>
    </cfRule>
  </conditionalFormatting>
  <conditionalFormatting sqref="G8">
    <cfRule type="cellIs" priority="723" dxfId="688" operator="greaterThan">
      <formula>H8</formula>
    </cfRule>
  </conditionalFormatting>
  <conditionalFormatting sqref="G9">
    <cfRule type="cellIs" priority="722" dxfId="688" operator="greaterThan">
      <formula>H9</formula>
    </cfRule>
  </conditionalFormatting>
  <conditionalFormatting sqref="G7">
    <cfRule type="cellIs" priority="721" dxfId="688" operator="greaterThan">
      <formula>H7</formula>
    </cfRule>
  </conditionalFormatting>
  <conditionalFormatting sqref="G10">
    <cfRule type="cellIs" priority="720" dxfId="688" operator="greaterThan">
      <formula>H10</formula>
    </cfRule>
  </conditionalFormatting>
  <conditionalFormatting sqref="G11">
    <cfRule type="cellIs" priority="719" dxfId="688" operator="greaterThan">
      <formula>H11</formula>
    </cfRule>
  </conditionalFormatting>
  <conditionalFormatting sqref="G12">
    <cfRule type="cellIs" priority="718" dxfId="688" operator="greaterThan">
      <formula>H12</formula>
    </cfRule>
  </conditionalFormatting>
  <conditionalFormatting sqref="G13">
    <cfRule type="cellIs" priority="717" dxfId="688" operator="greaterThan">
      <formula>H13</formula>
    </cfRule>
  </conditionalFormatting>
  <conditionalFormatting sqref="G14">
    <cfRule type="cellIs" priority="716" dxfId="688" operator="greaterThan">
      <formula>H14</formula>
    </cfRule>
  </conditionalFormatting>
  <conditionalFormatting sqref="G15">
    <cfRule type="cellIs" priority="715" dxfId="688" operator="greaterThan">
      <formula>H15</formula>
    </cfRule>
  </conditionalFormatting>
  <conditionalFormatting sqref="G16">
    <cfRule type="cellIs" priority="714" dxfId="688" operator="greaterThan">
      <formula>H16</formula>
    </cfRule>
  </conditionalFormatting>
  <conditionalFormatting sqref="G17">
    <cfRule type="cellIs" priority="713" dxfId="688" operator="greaterThan">
      <formula>H17</formula>
    </cfRule>
  </conditionalFormatting>
  <conditionalFormatting sqref="G18">
    <cfRule type="cellIs" priority="712" dxfId="688" operator="greaterThan">
      <formula>H18</formula>
    </cfRule>
  </conditionalFormatting>
  <conditionalFormatting sqref="G19">
    <cfRule type="cellIs" priority="711" dxfId="688" operator="greaterThan">
      <formula>H19</formula>
    </cfRule>
  </conditionalFormatting>
  <conditionalFormatting sqref="G20">
    <cfRule type="cellIs" priority="710" dxfId="688" operator="greaterThan">
      <formula>H20</formula>
    </cfRule>
  </conditionalFormatting>
  <conditionalFormatting sqref="G21">
    <cfRule type="cellIs" priority="709" dxfId="688" operator="greaterThan">
      <formula>H21</formula>
    </cfRule>
  </conditionalFormatting>
  <conditionalFormatting sqref="G22">
    <cfRule type="cellIs" priority="708" dxfId="688" operator="greaterThan">
      <formula>H22</formula>
    </cfRule>
  </conditionalFormatting>
  <conditionalFormatting sqref="G23">
    <cfRule type="cellIs" priority="707" dxfId="688" operator="greaterThan">
      <formula>H23</formula>
    </cfRule>
  </conditionalFormatting>
  <conditionalFormatting sqref="G24">
    <cfRule type="cellIs" priority="706" dxfId="688" operator="greaterThan">
      <formula>H24</formula>
    </cfRule>
  </conditionalFormatting>
  <conditionalFormatting sqref="G25">
    <cfRule type="cellIs" priority="705" dxfId="688" operator="greaterThan">
      <formula>H25</formula>
    </cfRule>
  </conditionalFormatting>
  <conditionalFormatting sqref="G26">
    <cfRule type="cellIs" priority="704" dxfId="688" operator="greaterThan">
      <formula>H26</formula>
    </cfRule>
  </conditionalFormatting>
  <conditionalFormatting sqref="G27">
    <cfRule type="cellIs" priority="703" dxfId="688" operator="greaterThan">
      <formula>H27</formula>
    </cfRule>
  </conditionalFormatting>
  <conditionalFormatting sqref="G28">
    <cfRule type="cellIs" priority="702" dxfId="688" operator="greaterThan">
      <formula>H28</formula>
    </cfRule>
  </conditionalFormatting>
  <conditionalFormatting sqref="G29">
    <cfRule type="cellIs" priority="701" dxfId="688" operator="greaterThan">
      <formula>H29</formula>
    </cfRule>
  </conditionalFormatting>
  <conditionalFormatting sqref="G30">
    <cfRule type="cellIs" priority="700" dxfId="688" operator="greaterThan">
      <formula>H30</formula>
    </cfRule>
  </conditionalFormatting>
  <conditionalFormatting sqref="G31">
    <cfRule type="cellIs" priority="699" dxfId="688" operator="greaterThan">
      <formula>H31</formula>
    </cfRule>
  </conditionalFormatting>
  <conditionalFormatting sqref="G32">
    <cfRule type="cellIs" priority="698" dxfId="688" operator="greaterThan">
      <formula>H32</formula>
    </cfRule>
  </conditionalFormatting>
  <conditionalFormatting sqref="G33">
    <cfRule type="cellIs" priority="697" dxfId="688" operator="greaterThan">
      <formula>H33</formula>
    </cfRule>
  </conditionalFormatting>
  <conditionalFormatting sqref="G34">
    <cfRule type="cellIs" priority="696" dxfId="688" operator="greaterThan">
      <formula>H34</formula>
    </cfRule>
  </conditionalFormatting>
  <conditionalFormatting sqref="G35">
    <cfRule type="cellIs" priority="695" dxfId="688" operator="greaterThan">
      <formula>H35</formula>
    </cfRule>
  </conditionalFormatting>
  <conditionalFormatting sqref="G36">
    <cfRule type="cellIs" priority="694" dxfId="688" operator="greaterThan">
      <formula>H36</formula>
    </cfRule>
  </conditionalFormatting>
  <conditionalFormatting sqref="G37">
    <cfRule type="cellIs" priority="693" dxfId="688" operator="greaterThan">
      <formula>H37</formula>
    </cfRule>
  </conditionalFormatting>
  <conditionalFormatting sqref="G38">
    <cfRule type="cellIs" priority="692" dxfId="688" operator="greaterThan">
      <formula>H38</formula>
    </cfRule>
  </conditionalFormatting>
  <conditionalFormatting sqref="G39">
    <cfRule type="cellIs" priority="691" dxfId="688" operator="greaterThan">
      <formula>H39</formula>
    </cfRule>
  </conditionalFormatting>
  <conditionalFormatting sqref="G40">
    <cfRule type="cellIs" priority="690" dxfId="688" operator="greaterThan">
      <formula>H40</formula>
    </cfRule>
  </conditionalFormatting>
  <conditionalFormatting sqref="G41">
    <cfRule type="cellIs" priority="689" dxfId="688" operator="greaterThan">
      <formula>H41</formula>
    </cfRule>
  </conditionalFormatting>
  <conditionalFormatting sqref="G42">
    <cfRule type="cellIs" priority="688" dxfId="688" operator="greaterThan">
      <formula>H42</formula>
    </cfRule>
  </conditionalFormatting>
  <conditionalFormatting sqref="G43">
    <cfRule type="cellIs" priority="687" dxfId="688" operator="greaterThan">
      <formula>H43</formula>
    </cfRule>
  </conditionalFormatting>
  <conditionalFormatting sqref="G44">
    <cfRule type="cellIs" priority="686" dxfId="688" operator="greaterThan">
      <formula>H44</formula>
    </cfRule>
  </conditionalFormatting>
  <conditionalFormatting sqref="G45">
    <cfRule type="cellIs" priority="685" dxfId="688" operator="greaterThan">
      <formula>H45</formula>
    </cfRule>
  </conditionalFormatting>
  <conditionalFormatting sqref="I6">
    <cfRule type="cellIs" priority="684" dxfId="688" operator="greaterThan">
      <formula>J6</formula>
    </cfRule>
  </conditionalFormatting>
  <conditionalFormatting sqref="I8">
    <cfRule type="cellIs" priority="683" dxfId="688" operator="greaterThan">
      <formula>J8</formula>
    </cfRule>
  </conditionalFormatting>
  <conditionalFormatting sqref="I9">
    <cfRule type="cellIs" priority="682" dxfId="688" operator="greaterThan">
      <formula>J9</formula>
    </cfRule>
  </conditionalFormatting>
  <conditionalFormatting sqref="I7">
    <cfRule type="cellIs" priority="681" dxfId="688" operator="greaterThan">
      <formula>J7</formula>
    </cfRule>
  </conditionalFormatting>
  <conditionalFormatting sqref="I10">
    <cfRule type="cellIs" priority="680" dxfId="688" operator="greaterThan">
      <formula>J10</formula>
    </cfRule>
  </conditionalFormatting>
  <conditionalFormatting sqref="I11">
    <cfRule type="cellIs" priority="679" dxfId="688" operator="greaterThan">
      <formula>J11</formula>
    </cfRule>
  </conditionalFormatting>
  <conditionalFormatting sqref="I12">
    <cfRule type="cellIs" priority="678" dxfId="688" operator="greaterThan">
      <formula>J12</formula>
    </cfRule>
  </conditionalFormatting>
  <conditionalFormatting sqref="I13">
    <cfRule type="cellIs" priority="677" dxfId="688" operator="greaterThan">
      <formula>J13</formula>
    </cfRule>
  </conditionalFormatting>
  <conditionalFormatting sqref="I14">
    <cfRule type="cellIs" priority="676" dxfId="688" operator="greaterThan">
      <formula>J14</formula>
    </cfRule>
  </conditionalFormatting>
  <conditionalFormatting sqref="I15">
    <cfRule type="cellIs" priority="675" dxfId="688" operator="greaterThan">
      <formula>J15</formula>
    </cfRule>
  </conditionalFormatting>
  <conditionalFormatting sqref="I16">
    <cfRule type="cellIs" priority="674" dxfId="688" operator="greaterThan">
      <formula>J16</formula>
    </cfRule>
  </conditionalFormatting>
  <conditionalFormatting sqref="I17">
    <cfRule type="cellIs" priority="673" dxfId="688" operator="greaterThan">
      <formula>J17</formula>
    </cfRule>
  </conditionalFormatting>
  <conditionalFormatting sqref="I18">
    <cfRule type="cellIs" priority="672" dxfId="688" operator="greaterThan">
      <formula>J18</formula>
    </cfRule>
  </conditionalFormatting>
  <conditionalFormatting sqref="I19">
    <cfRule type="cellIs" priority="671" dxfId="688" operator="greaterThan">
      <formula>J19</formula>
    </cfRule>
  </conditionalFormatting>
  <conditionalFormatting sqref="I20">
    <cfRule type="cellIs" priority="670" dxfId="688" operator="greaterThan">
      <formula>J20</formula>
    </cfRule>
  </conditionalFormatting>
  <conditionalFormatting sqref="I21">
    <cfRule type="cellIs" priority="669" dxfId="688" operator="greaterThan">
      <formula>J21</formula>
    </cfRule>
  </conditionalFormatting>
  <conditionalFormatting sqref="I22">
    <cfRule type="cellIs" priority="668" dxfId="688" operator="greaterThan">
      <formula>J22</formula>
    </cfRule>
  </conditionalFormatting>
  <conditionalFormatting sqref="I23">
    <cfRule type="cellIs" priority="667" dxfId="688" operator="greaterThan">
      <formula>J23</formula>
    </cfRule>
  </conditionalFormatting>
  <conditionalFormatting sqref="I24">
    <cfRule type="cellIs" priority="666" dxfId="688" operator="greaterThan">
      <formula>J24</formula>
    </cfRule>
  </conditionalFormatting>
  <conditionalFormatting sqref="I25">
    <cfRule type="cellIs" priority="665" dxfId="688" operator="greaterThan">
      <formula>J25</formula>
    </cfRule>
  </conditionalFormatting>
  <conditionalFormatting sqref="I26">
    <cfRule type="cellIs" priority="664" dxfId="688" operator="greaterThan">
      <formula>J26</formula>
    </cfRule>
  </conditionalFormatting>
  <conditionalFormatting sqref="I27">
    <cfRule type="cellIs" priority="663" dxfId="688" operator="greaterThan">
      <formula>J27</formula>
    </cfRule>
  </conditionalFormatting>
  <conditionalFormatting sqref="I28">
    <cfRule type="cellIs" priority="662" dxfId="688" operator="greaterThan">
      <formula>J28</formula>
    </cfRule>
  </conditionalFormatting>
  <conditionalFormatting sqref="I29">
    <cfRule type="cellIs" priority="661" dxfId="688" operator="greaterThan">
      <formula>J29</formula>
    </cfRule>
  </conditionalFormatting>
  <conditionalFormatting sqref="I30">
    <cfRule type="cellIs" priority="660" dxfId="688" operator="greaterThan">
      <formula>J30</formula>
    </cfRule>
  </conditionalFormatting>
  <conditionalFormatting sqref="I31">
    <cfRule type="cellIs" priority="659" dxfId="688" operator="greaterThan">
      <formula>J31</formula>
    </cfRule>
  </conditionalFormatting>
  <conditionalFormatting sqref="I32">
    <cfRule type="cellIs" priority="658" dxfId="688" operator="greaterThan">
      <formula>J32</formula>
    </cfRule>
  </conditionalFormatting>
  <conditionalFormatting sqref="I33">
    <cfRule type="cellIs" priority="657" dxfId="688" operator="greaterThan">
      <formula>J33</formula>
    </cfRule>
  </conditionalFormatting>
  <conditionalFormatting sqref="I34">
    <cfRule type="cellIs" priority="656" dxfId="688" operator="greaterThan">
      <formula>J34</formula>
    </cfRule>
  </conditionalFormatting>
  <conditionalFormatting sqref="I35">
    <cfRule type="cellIs" priority="655" dxfId="688" operator="greaterThan">
      <formula>J35</formula>
    </cfRule>
  </conditionalFormatting>
  <conditionalFormatting sqref="I36">
    <cfRule type="cellIs" priority="654" dxfId="688" operator="greaterThan">
      <formula>J36</formula>
    </cfRule>
  </conditionalFormatting>
  <conditionalFormatting sqref="I37">
    <cfRule type="cellIs" priority="653" dxfId="688" operator="greaterThan">
      <formula>J37</formula>
    </cfRule>
  </conditionalFormatting>
  <conditionalFormatting sqref="I38">
    <cfRule type="cellIs" priority="652" dxfId="688" operator="greaterThan">
      <formula>J38</formula>
    </cfRule>
  </conditionalFormatting>
  <conditionalFormatting sqref="I39">
    <cfRule type="cellIs" priority="651" dxfId="688" operator="greaterThan">
      <formula>J39</formula>
    </cfRule>
  </conditionalFormatting>
  <conditionalFormatting sqref="I40">
    <cfRule type="cellIs" priority="650" dxfId="688" operator="greaterThan">
      <formula>J40</formula>
    </cfRule>
  </conditionalFormatting>
  <conditionalFormatting sqref="I41">
    <cfRule type="cellIs" priority="649" dxfId="688" operator="greaterThan">
      <formula>J41</formula>
    </cfRule>
  </conditionalFormatting>
  <conditionalFormatting sqref="I42">
    <cfRule type="cellIs" priority="648" dxfId="688" operator="greaterThan">
      <formula>J42</formula>
    </cfRule>
  </conditionalFormatting>
  <conditionalFormatting sqref="I43">
    <cfRule type="cellIs" priority="647" dxfId="688" operator="greaterThan">
      <formula>J43</formula>
    </cfRule>
  </conditionalFormatting>
  <conditionalFormatting sqref="I44">
    <cfRule type="cellIs" priority="646" dxfId="688" operator="greaterThan">
      <formula>J44</formula>
    </cfRule>
  </conditionalFormatting>
  <conditionalFormatting sqref="I45">
    <cfRule type="cellIs" priority="645" dxfId="688" operator="greaterThan">
      <formula>J45</formula>
    </cfRule>
  </conditionalFormatting>
  <conditionalFormatting sqref="N6">
    <cfRule type="cellIs" priority="644" dxfId="688" operator="greaterThan">
      <formula>O6</formula>
    </cfRule>
  </conditionalFormatting>
  <conditionalFormatting sqref="N8">
    <cfRule type="cellIs" priority="643" dxfId="688" operator="greaterThan">
      <formula>O8</formula>
    </cfRule>
  </conditionalFormatting>
  <conditionalFormatting sqref="N9">
    <cfRule type="cellIs" priority="642" dxfId="688" operator="greaterThan">
      <formula>O9</formula>
    </cfRule>
  </conditionalFormatting>
  <conditionalFormatting sqref="N7">
    <cfRule type="cellIs" priority="641" dxfId="688" operator="greaterThan">
      <formula>O7</formula>
    </cfRule>
  </conditionalFormatting>
  <conditionalFormatting sqref="N10">
    <cfRule type="cellIs" priority="640" dxfId="688" operator="greaterThan">
      <formula>O10</formula>
    </cfRule>
  </conditionalFormatting>
  <conditionalFormatting sqref="N11">
    <cfRule type="cellIs" priority="639" dxfId="688" operator="greaterThan">
      <formula>O11</formula>
    </cfRule>
  </conditionalFormatting>
  <conditionalFormatting sqref="N12">
    <cfRule type="cellIs" priority="638" dxfId="688" operator="greaterThan">
      <formula>O12</formula>
    </cfRule>
  </conditionalFormatting>
  <conditionalFormatting sqref="N13">
    <cfRule type="cellIs" priority="637" dxfId="688" operator="greaterThan">
      <formula>O13</formula>
    </cfRule>
  </conditionalFormatting>
  <conditionalFormatting sqref="N14">
    <cfRule type="cellIs" priority="636" dxfId="688" operator="greaterThan">
      <formula>O14</formula>
    </cfRule>
  </conditionalFormatting>
  <conditionalFormatting sqref="N15">
    <cfRule type="cellIs" priority="635" dxfId="688" operator="greaterThan">
      <formula>O15</formula>
    </cfRule>
  </conditionalFormatting>
  <conditionalFormatting sqref="N16">
    <cfRule type="cellIs" priority="634" dxfId="688" operator="greaterThan">
      <formula>O16</formula>
    </cfRule>
  </conditionalFormatting>
  <conditionalFormatting sqref="N17">
    <cfRule type="cellIs" priority="633" dxfId="688" operator="greaterThan">
      <formula>O17</formula>
    </cfRule>
  </conditionalFormatting>
  <conditionalFormatting sqref="N18">
    <cfRule type="cellIs" priority="632" dxfId="688" operator="greaterThan">
      <formula>O18</formula>
    </cfRule>
  </conditionalFormatting>
  <conditionalFormatting sqref="N19">
    <cfRule type="cellIs" priority="631" dxfId="688" operator="greaterThan">
      <formula>O19</formula>
    </cfRule>
  </conditionalFormatting>
  <conditionalFormatting sqref="N20">
    <cfRule type="cellIs" priority="630" dxfId="688" operator="greaterThan">
      <formula>O20</formula>
    </cfRule>
  </conditionalFormatting>
  <conditionalFormatting sqref="N21">
    <cfRule type="cellIs" priority="629" dxfId="688" operator="greaterThan">
      <formula>O21</formula>
    </cfRule>
  </conditionalFormatting>
  <conditionalFormatting sqref="N22">
    <cfRule type="cellIs" priority="628" dxfId="688" operator="greaterThan">
      <formula>O22</formula>
    </cfRule>
  </conditionalFormatting>
  <conditionalFormatting sqref="N23">
    <cfRule type="cellIs" priority="627" dxfId="688" operator="greaterThan">
      <formula>O23</formula>
    </cfRule>
  </conditionalFormatting>
  <conditionalFormatting sqref="N24">
    <cfRule type="cellIs" priority="626" dxfId="688" operator="greaterThan">
      <formula>O24</formula>
    </cfRule>
  </conditionalFormatting>
  <conditionalFormatting sqref="N25">
    <cfRule type="cellIs" priority="625" dxfId="688" operator="greaterThan">
      <formula>O25</formula>
    </cfRule>
  </conditionalFormatting>
  <conditionalFormatting sqref="N26">
    <cfRule type="cellIs" priority="624" dxfId="688" operator="greaterThan">
      <formula>O26</formula>
    </cfRule>
  </conditionalFormatting>
  <conditionalFormatting sqref="N27">
    <cfRule type="cellIs" priority="623" dxfId="688" operator="greaterThan">
      <formula>O27</formula>
    </cfRule>
  </conditionalFormatting>
  <conditionalFormatting sqref="N28">
    <cfRule type="cellIs" priority="622" dxfId="688" operator="greaterThan">
      <formula>O28</formula>
    </cfRule>
  </conditionalFormatting>
  <conditionalFormatting sqref="N29">
    <cfRule type="cellIs" priority="621" dxfId="688" operator="greaterThan">
      <formula>O29</formula>
    </cfRule>
  </conditionalFormatting>
  <conditionalFormatting sqref="N30">
    <cfRule type="cellIs" priority="620" dxfId="688" operator="greaterThan">
      <formula>O30</formula>
    </cfRule>
  </conditionalFormatting>
  <conditionalFormatting sqref="N31">
    <cfRule type="cellIs" priority="619" dxfId="688" operator="greaterThan">
      <formula>O31</formula>
    </cfRule>
  </conditionalFormatting>
  <conditionalFormatting sqref="N32">
    <cfRule type="cellIs" priority="618" dxfId="688" operator="greaterThan">
      <formula>O32</formula>
    </cfRule>
  </conditionalFormatting>
  <conditionalFormatting sqref="N33">
    <cfRule type="cellIs" priority="617" dxfId="688" operator="greaterThan">
      <formula>O33</formula>
    </cfRule>
  </conditionalFormatting>
  <conditionalFormatting sqref="N34">
    <cfRule type="cellIs" priority="616" dxfId="688" operator="greaterThan">
      <formula>O34</formula>
    </cfRule>
  </conditionalFormatting>
  <conditionalFormatting sqref="N35">
    <cfRule type="cellIs" priority="615" dxfId="688" operator="greaterThan">
      <formula>O35</formula>
    </cfRule>
  </conditionalFormatting>
  <conditionalFormatting sqref="N36">
    <cfRule type="cellIs" priority="614" dxfId="688" operator="greaterThan">
      <formula>O36</formula>
    </cfRule>
  </conditionalFormatting>
  <conditionalFormatting sqref="N37">
    <cfRule type="cellIs" priority="613" dxfId="688" operator="greaterThan">
      <formula>O37</formula>
    </cfRule>
  </conditionalFormatting>
  <conditionalFormatting sqref="N38">
    <cfRule type="cellIs" priority="612" dxfId="688" operator="greaterThan">
      <formula>O38</formula>
    </cfRule>
  </conditionalFormatting>
  <conditionalFormatting sqref="N39">
    <cfRule type="cellIs" priority="611" dxfId="688" operator="greaterThan">
      <formula>O39</formula>
    </cfRule>
  </conditionalFormatting>
  <conditionalFormatting sqref="N40">
    <cfRule type="cellIs" priority="610" dxfId="688" operator="greaterThan">
      <formula>O40</formula>
    </cfRule>
  </conditionalFormatting>
  <conditionalFormatting sqref="N41">
    <cfRule type="cellIs" priority="609" dxfId="688" operator="greaterThan">
      <formula>O41</formula>
    </cfRule>
  </conditionalFormatting>
  <conditionalFormatting sqref="N42">
    <cfRule type="cellIs" priority="608" dxfId="688" operator="greaterThan">
      <formula>O42</formula>
    </cfRule>
  </conditionalFormatting>
  <conditionalFormatting sqref="N43">
    <cfRule type="cellIs" priority="607" dxfId="688" operator="greaterThan">
      <formula>O43</formula>
    </cfRule>
  </conditionalFormatting>
  <conditionalFormatting sqref="N44">
    <cfRule type="cellIs" priority="606" dxfId="688" operator="greaterThan">
      <formula>O44</formula>
    </cfRule>
  </conditionalFormatting>
  <conditionalFormatting sqref="N45">
    <cfRule type="cellIs" priority="605" dxfId="688" operator="greaterThan">
      <formula>O45</formula>
    </cfRule>
  </conditionalFormatting>
  <conditionalFormatting sqref="P6:P45">
    <cfRule type="cellIs" priority="604" dxfId="688" operator="greaterThan">
      <formula>Q6</formula>
    </cfRule>
  </conditionalFormatting>
  <conditionalFormatting sqref="P6">
    <cfRule type="cellIs" priority="603" dxfId="688" operator="greaterThan">
      <formula>Q6</formula>
    </cfRule>
  </conditionalFormatting>
  <conditionalFormatting sqref="P8">
    <cfRule type="cellIs" priority="602" dxfId="688" operator="greaterThan">
      <formula>Q8</formula>
    </cfRule>
  </conditionalFormatting>
  <conditionalFormatting sqref="P9">
    <cfRule type="cellIs" priority="601" dxfId="688" operator="greaterThan">
      <formula>Q9</formula>
    </cfRule>
  </conditionalFormatting>
  <conditionalFormatting sqref="P7">
    <cfRule type="cellIs" priority="600" dxfId="688" operator="greaterThan">
      <formula>Q7</formula>
    </cfRule>
  </conditionalFormatting>
  <conditionalFormatting sqref="P10">
    <cfRule type="cellIs" priority="599" dxfId="688" operator="greaterThan">
      <formula>Q10</formula>
    </cfRule>
  </conditionalFormatting>
  <conditionalFormatting sqref="P11">
    <cfRule type="cellIs" priority="598" dxfId="688" operator="greaterThan">
      <formula>Q11</formula>
    </cfRule>
  </conditionalFormatting>
  <conditionalFormatting sqref="P12">
    <cfRule type="cellIs" priority="597" dxfId="688" operator="greaterThan">
      <formula>Q12</formula>
    </cfRule>
  </conditionalFormatting>
  <conditionalFormatting sqref="P13">
    <cfRule type="cellIs" priority="596" dxfId="688" operator="greaterThan">
      <formula>Q13</formula>
    </cfRule>
  </conditionalFormatting>
  <conditionalFormatting sqref="P14">
    <cfRule type="cellIs" priority="595" dxfId="688" operator="greaterThan">
      <formula>Q14</formula>
    </cfRule>
  </conditionalFormatting>
  <conditionalFormatting sqref="P15">
    <cfRule type="cellIs" priority="594" dxfId="688" operator="greaterThan">
      <formula>Q15</formula>
    </cfRule>
  </conditionalFormatting>
  <conditionalFormatting sqref="P16">
    <cfRule type="cellIs" priority="593" dxfId="688" operator="greaterThan">
      <formula>Q16</formula>
    </cfRule>
  </conditionalFormatting>
  <conditionalFormatting sqref="P17">
    <cfRule type="cellIs" priority="592" dxfId="688" operator="greaterThan">
      <formula>Q17</formula>
    </cfRule>
  </conditionalFormatting>
  <conditionalFormatting sqref="P18">
    <cfRule type="cellIs" priority="591" dxfId="688" operator="greaterThan">
      <formula>Q18</formula>
    </cfRule>
  </conditionalFormatting>
  <conditionalFormatting sqref="P19">
    <cfRule type="cellIs" priority="590" dxfId="688" operator="greaterThan">
      <formula>Q19</formula>
    </cfRule>
  </conditionalFormatting>
  <conditionalFormatting sqref="P20">
    <cfRule type="cellIs" priority="589" dxfId="688" operator="greaterThan">
      <formula>Q20</formula>
    </cfRule>
  </conditionalFormatting>
  <conditionalFormatting sqref="P21">
    <cfRule type="cellIs" priority="588" dxfId="688" operator="greaterThan">
      <formula>Q21</formula>
    </cfRule>
  </conditionalFormatting>
  <conditionalFormatting sqref="P22">
    <cfRule type="cellIs" priority="587" dxfId="688" operator="greaterThan">
      <formula>Q22</formula>
    </cfRule>
  </conditionalFormatting>
  <conditionalFormatting sqref="P23">
    <cfRule type="cellIs" priority="586" dxfId="688" operator="greaterThan">
      <formula>Q23</formula>
    </cfRule>
  </conditionalFormatting>
  <conditionalFormatting sqref="P24">
    <cfRule type="cellIs" priority="585" dxfId="688" operator="greaterThan">
      <formula>Q24</formula>
    </cfRule>
  </conditionalFormatting>
  <conditionalFormatting sqref="P25">
    <cfRule type="cellIs" priority="584" dxfId="688" operator="greaterThan">
      <formula>Q25</formula>
    </cfRule>
  </conditionalFormatting>
  <conditionalFormatting sqref="P26">
    <cfRule type="cellIs" priority="583" dxfId="688" operator="greaterThan">
      <formula>Q26</formula>
    </cfRule>
  </conditionalFormatting>
  <conditionalFormatting sqref="P27">
    <cfRule type="cellIs" priority="582" dxfId="688" operator="greaterThan">
      <formula>Q27</formula>
    </cfRule>
  </conditionalFormatting>
  <conditionalFormatting sqref="P28">
    <cfRule type="cellIs" priority="581" dxfId="688" operator="greaterThan">
      <formula>Q28</formula>
    </cfRule>
  </conditionalFormatting>
  <conditionalFormatting sqref="P29">
    <cfRule type="cellIs" priority="580" dxfId="688" operator="greaterThan">
      <formula>Q29</formula>
    </cfRule>
  </conditionalFormatting>
  <conditionalFormatting sqref="P30">
    <cfRule type="cellIs" priority="579" dxfId="688" operator="greaterThan">
      <formula>Q30</formula>
    </cfRule>
  </conditionalFormatting>
  <conditionalFormatting sqref="P31">
    <cfRule type="cellIs" priority="578" dxfId="688" operator="greaterThan">
      <formula>Q31</formula>
    </cfRule>
  </conditionalFormatting>
  <conditionalFormatting sqref="P32">
    <cfRule type="cellIs" priority="577" dxfId="688" operator="greaterThan">
      <formula>Q32</formula>
    </cfRule>
  </conditionalFormatting>
  <conditionalFormatting sqref="P33">
    <cfRule type="cellIs" priority="576" dxfId="688" operator="greaterThan">
      <formula>Q33</formula>
    </cfRule>
  </conditionalFormatting>
  <conditionalFormatting sqref="P34">
    <cfRule type="cellIs" priority="575" dxfId="688" operator="greaterThan">
      <formula>Q34</formula>
    </cfRule>
  </conditionalFormatting>
  <conditionalFormatting sqref="P35">
    <cfRule type="cellIs" priority="574" dxfId="688" operator="greaterThan">
      <formula>Q35</formula>
    </cfRule>
  </conditionalFormatting>
  <conditionalFormatting sqref="P36">
    <cfRule type="cellIs" priority="573" dxfId="688" operator="greaterThan">
      <formula>Q36</formula>
    </cfRule>
  </conditionalFormatting>
  <conditionalFormatting sqref="P37">
    <cfRule type="cellIs" priority="572" dxfId="688" operator="greaterThan">
      <formula>Q37</formula>
    </cfRule>
  </conditionalFormatting>
  <conditionalFormatting sqref="P38">
    <cfRule type="cellIs" priority="571" dxfId="688" operator="greaterThan">
      <formula>Q38</formula>
    </cfRule>
  </conditionalFormatting>
  <conditionalFormatting sqref="P39">
    <cfRule type="cellIs" priority="570" dxfId="688" operator="greaterThan">
      <formula>Q39</formula>
    </cfRule>
  </conditionalFormatting>
  <conditionalFormatting sqref="P40">
    <cfRule type="cellIs" priority="569" dxfId="688" operator="greaterThan">
      <formula>Q40</formula>
    </cfRule>
  </conditionalFormatting>
  <conditionalFormatting sqref="P41">
    <cfRule type="cellIs" priority="568" dxfId="688" operator="greaterThan">
      <formula>Q41</formula>
    </cfRule>
  </conditionalFormatting>
  <conditionalFormatting sqref="P42">
    <cfRule type="cellIs" priority="567" dxfId="688" operator="greaterThan">
      <formula>Q42</formula>
    </cfRule>
  </conditionalFormatting>
  <conditionalFormatting sqref="P43">
    <cfRule type="cellIs" priority="566" dxfId="688" operator="greaterThan">
      <formula>Q43</formula>
    </cfRule>
  </conditionalFormatting>
  <conditionalFormatting sqref="P44">
    <cfRule type="cellIs" priority="565" dxfId="688" operator="greaterThan">
      <formula>Q44</formula>
    </cfRule>
  </conditionalFormatting>
  <conditionalFormatting sqref="P45">
    <cfRule type="cellIs" priority="564" dxfId="688" operator="greaterThan">
      <formula>Q45</formula>
    </cfRule>
  </conditionalFormatting>
  <conditionalFormatting sqref="R6:R45">
    <cfRule type="cellIs" priority="563" dxfId="688" operator="greaterThan">
      <formula>S6</formula>
    </cfRule>
  </conditionalFormatting>
  <conditionalFormatting sqref="R6:R45">
    <cfRule type="cellIs" priority="562" dxfId="688" operator="greaterThan">
      <formula>S6</formula>
    </cfRule>
  </conditionalFormatting>
  <conditionalFormatting sqref="R6">
    <cfRule type="cellIs" priority="561" dxfId="688" operator="greaterThan">
      <formula>S6</formula>
    </cfRule>
  </conditionalFormatting>
  <conditionalFormatting sqref="R8">
    <cfRule type="cellIs" priority="560" dxfId="688" operator="greaterThan">
      <formula>S8</formula>
    </cfRule>
  </conditionalFormatting>
  <conditionalFormatting sqref="R9">
    <cfRule type="cellIs" priority="559" dxfId="688" operator="greaterThan">
      <formula>S9</formula>
    </cfRule>
  </conditionalFormatting>
  <conditionalFormatting sqref="R7">
    <cfRule type="cellIs" priority="558" dxfId="688" operator="greaterThan">
      <formula>S7</formula>
    </cfRule>
  </conditionalFormatting>
  <conditionalFormatting sqref="R10">
    <cfRule type="cellIs" priority="557" dxfId="688" operator="greaterThan">
      <formula>S10</formula>
    </cfRule>
  </conditionalFormatting>
  <conditionalFormatting sqref="R11">
    <cfRule type="cellIs" priority="556" dxfId="688" operator="greaterThan">
      <formula>S11</formula>
    </cfRule>
  </conditionalFormatting>
  <conditionalFormatting sqref="R12">
    <cfRule type="cellIs" priority="555" dxfId="688" operator="greaterThan">
      <formula>S12</formula>
    </cfRule>
  </conditionalFormatting>
  <conditionalFormatting sqref="R13">
    <cfRule type="cellIs" priority="554" dxfId="688" operator="greaterThan">
      <formula>S13</formula>
    </cfRule>
  </conditionalFormatting>
  <conditionalFormatting sqref="R14">
    <cfRule type="cellIs" priority="553" dxfId="688" operator="greaterThan">
      <formula>S14</formula>
    </cfRule>
  </conditionalFormatting>
  <conditionalFormatting sqref="R15">
    <cfRule type="cellIs" priority="552" dxfId="688" operator="greaterThan">
      <formula>S15</formula>
    </cfRule>
  </conditionalFormatting>
  <conditionalFormatting sqref="R16">
    <cfRule type="cellIs" priority="551" dxfId="688" operator="greaterThan">
      <formula>S16</formula>
    </cfRule>
  </conditionalFormatting>
  <conditionalFormatting sqref="R17">
    <cfRule type="cellIs" priority="550" dxfId="688" operator="greaterThan">
      <formula>S17</formula>
    </cfRule>
  </conditionalFormatting>
  <conditionalFormatting sqref="R18">
    <cfRule type="cellIs" priority="549" dxfId="688" operator="greaterThan">
      <formula>S18</formula>
    </cfRule>
  </conditionalFormatting>
  <conditionalFormatting sqref="R19">
    <cfRule type="cellIs" priority="548" dxfId="688" operator="greaterThan">
      <formula>S19</formula>
    </cfRule>
  </conditionalFormatting>
  <conditionalFormatting sqref="R20">
    <cfRule type="cellIs" priority="547" dxfId="688" operator="greaterThan">
      <formula>S20</formula>
    </cfRule>
  </conditionalFormatting>
  <conditionalFormatting sqref="R21">
    <cfRule type="cellIs" priority="546" dxfId="688" operator="greaterThan">
      <formula>S21</formula>
    </cfRule>
  </conditionalFormatting>
  <conditionalFormatting sqref="R22">
    <cfRule type="cellIs" priority="545" dxfId="688" operator="greaterThan">
      <formula>S22</formula>
    </cfRule>
  </conditionalFormatting>
  <conditionalFormatting sqref="R23">
    <cfRule type="cellIs" priority="544" dxfId="688" operator="greaterThan">
      <formula>S23</formula>
    </cfRule>
  </conditionalFormatting>
  <conditionalFormatting sqref="R24">
    <cfRule type="cellIs" priority="543" dxfId="688" operator="greaterThan">
      <formula>S24</formula>
    </cfRule>
  </conditionalFormatting>
  <conditionalFormatting sqref="R25">
    <cfRule type="cellIs" priority="542" dxfId="688" operator="greaterThan">
      <formula>S25</formula>
    </cfRule>
  </conditionalFormatting>
  <conditionalFormatting sqref="R26">
    <cfRule type="cellIs" priority="541" dxfId="688" operator="greaterThan">
      <formula>S26</formula>
    </cfRule>
  </conditionalFormatting>
  <conditionalFormatting sqref="R27">
    <cfRule type="cellIs" priority="540" dxfId="688" operator="greaterThan">
      <formula>S27</formula>
    </cfRule>
  </conditionalFormatting>
  <conditionalFormatting sqref="R28">
    <cfRule type="cellIs" priority="539" dxfId="688" operator="greaterThan">
      <formula>S28</formula>
    </cfRule>
  </conditionalFormatting>
  <conditionalFormatting sqref="R29">
    <cfRule type="cellIs" priority="538" dxfId="688" operator="greaterThan">
      <formula>S29</formula>
    </cfRule>
  </conditionalFormatting>
  <conditionalFormatting sqref="R30">
    <cfRule type="cellIs" priority="537" dxfId="688" operator="greaterThan">
      <formula>S30</formula>
    </cfRule>
  </conditionalFormatting>
  <conditionalFormatting sqref="R31">
    <cfRule type="cellIs" priority="536" dxfId="688" operator="greaterThan">
      <formula>S31</formula>
    </cfRule>
  </conditionalFormatting>
  <conditionalFormatting sqref="R32">
    <cfRule type="cellIs" priority="535" dxfId="688" operator="greaterThan">
      <formula>S32</formula>
    </cfRule>
  </conditionalFormatting>
  <conditionalFormatting sqref="R33">
    <cfRule type="cellIs" priority="534" dxfId="688" operator="greaterThan">
      <formula>S33</formula>
    </cfRule>
  </conditionalFormatting>
  <conditionalFormatting sqref="R34">
    <cfRule type="cellIs" priority="533" dxfId="688" operator="greaterThan">
      <formula>S34</formula>
    </cfRule>
  </conditionalFormatting>
  <conditionalFormatting sqref="R35">
    <cfRule type="cellIs" priority="532" dxfId="688" operator="greaterThan">
      <formula>S35</formula>
    </cfRule>
  </conditionalFormatting>
  <conditionalFormatting sqref="R36">
    <cfRule type="cellIs" priority="531" dxfId="688" operator="greaterThan">
      <formula>S36</formula>
    </cfRule>
  </conditionalFormatting>
  <conditionalFormatting sqref="R37">
    <cfRule type="cellIs" priority="530" dxfId="688" operator="greaterThan">
      <formula>S37</formula>
    </cfRule>
  </conditionalFormatting>
  <conditionalFormatting sqref="R38">
    <cfRule type="cellIs" priority="529" dxfId="688" operator="greaterThan">
      <formula>S38</formula>
    </cfRule>
  </conditionalFormatting>
  <conditionalFormatting sqref="R39">
    <cfRule type="cellIs" priority="528" dxfId="688" operator="greaterThan">
      <formula>S39</formula>
    </cfRule>
  </conditionalFormatting>
  <conditionalFormatting sqref="R40">
    <cfRule type="cellIs" priority="527" dxfId="688" operator="greaterThan">
      <formula>S40</formula>
    </cfRule>
  </conditionalFormatting>
  <conditionalFormatting sqref="R41">
    <cfRule type="cellIs" priority="526" dxfId="688" operator="greaterThan">
      <formula>S41</formula>
    </cfRule>
  </conditionalFormatting>
  <conditionalFormatting sqref="R42">
    <cfRule type="cellIs" priority="525" dxfId="688" operator="greaterThan">
      <formula>S42</formula>
    </cfRule>
  </conditionalFormatting>
  <conditionalFormatting sqref="R43">
    <cfRule type="cellIs" priority="524" dxfId="688" operator="greaterThan">
      <formula>S43</formula>
    </cfRule>
  </conditionalFormatting>
  <conditionalFormatting sqref="R44">
    <cfRule type="cellIs" priority="523" dxfId="688" operator="greaterThan">
      <formula>S44</formula>
    </cfRule>
  </conditionalFormatting>
  <conditionalFormatting sqref="R45">
    <cfRule type="cellIs" priority="522" dxfId="688" operator="greaterThan">
      <formula>S45</formula>
    </cfRule>
  </conditionalFormatting>
  <conditionalFormatting sqref="W9:W48">
    <cfRule type="cellIs" priority="521" dxfId="688" operator="greaterThan">
      <formula>X9</formula>
    </cfRule>
  </conditionalFormatting>
  <conditionalFormatting sqref="W9:W48">
    <cfRule type="cellIs" priority="520" dxfId="688" operator="greaterThan">
      <formula>X9</formula>
    </cfRule>
  </conditionalFormatting>
  <conditionalFormatting sqref="W9:W48">
    <cfRule type="cellIs" priority="519" dxfId="688" operator="greaterThan">
      <formula>X9</formula>
    </cfRule>
  </conditionalFormatting>
  <conditionalFormatting sqref="W9">
    <cfRule type="cellIs" priority="518" dxfId="688" operator="greaterThan">
      <formula>X9</formula>
    </cfRule>
  </conditionalFormatting>
  <conditionalFormatting sqref="W11">
    <cfRule type="cellIs" priority="517" dxfId="688" operator="greaterThan">
      <formula>X11</formula>
    </cfRule>
  </conditionalFormatting>
  <conditionalFormatting sqref="W12">
    <cfRule type="cellIs" priority="516" dxfId="688" operator="greaterThan">
      <formula>X12</formula>
    </cfRule>
  </conditionalFormatting>
  <conditionalFormatting sqref="W10">
    <cfRule type="cellIs" priority="515" dxfId="688" operator="greaterThan">
      <formula>X10</formula>
    </cfRule>
  </conditionalFormatting>
  <conditionalFormatting sqref="W13">
    <cfRule type="cellIs" priority="514" dxfId="688" operator="greaterThan">
      <formula>X13</formula>
    </cfRule>
  </conditionalFormatting>
  <conditionalFormatting sqref="W14">
    <cfRule type="cellIs" priority="513" dxfId="688" operator="greaterThan">
      <formula>X14</formula>
    </cfRule>
  </conditionalFormatting>
  <conditionalFormatting sqref="W15">
    <cfRule type="cellIs" priority="512" dxfId="688" operator="greaterThan">
      <formula>X15</formula>
    </cfRule>
  </conditionalFormatting>
  <conditionalFormatting sqref="W16">
    <cfRule type="cellIs" priority="511" dxfId="688" operator="greaterThan">
      <formula>X16</formula>
    </cfRule>
  </conditionalFormatting>
  <conditionalFormatting sqref="W17">
    <cfRule type="cellIs" priority="510" dxfId="688" operator="greaterThan">
      <formula>X17</formula>
    </cfRule>
  </conditionalFormatting>
  <conditionalFormatting sqref="W18">
    <cfRule type="cellIs" priority="509" dxfId="688" operator="greaterThan">
      <formula>X18</formula>
    </cfRule>
  </conditionalFormatting>
  <conditionalFormatting sqref="W19">
    <cfRule type="cellIs" priority="508" dxfId="688" operator="greaterThan">
      <formula>X19</formula>
    </cfRule>
  </conditionalFormatting>
  <conditionalFormatting sqref="W20">
    <cfRule type="cellIs" priority="507" dxfId="688" operator="greaterThan">
      <formula>X20</formula>
    </cfRule>
  </conditionalFormatting>
  <conditionalFormatting sqref="W21">
    <cfRule type="cellIs" priority="506" dxfId="688" operator="greaterThan">
      <formula>X21</formula>
    </cfRule>
  </conditionalFormatting>
  <conditionalFormatting sqref="W22">
    <cfRule type="cellIs" priority="505" dxfId="688" operator="greaterThan">
      <formula>X22</formula>
    </cfRule>
  </conditionalFormatting>
  <conditionalFormatting sqref="W23">
    <cfRule type="cellIs" priority="504" dxfId="688" operator="greaterThan">
      <formula>X23</formula>
    </cfRule>
  </conditionalFormatting>
  <conditionalFormatting sqref="W24">
    <cfRule type="cellIs" priority="503" dxfId="688" operator="greaterThan">
      <formula>X24</formula>
    </cfRule>
  </conditionalFormatting>
  <conditionalFormatting sqref="W25">
    <cfRule type="cellIs" priority="502" dxfId="688" operator="greaterThan">
      <formula>X25</formula>
    </cfRule>
  </conditionalFormatting>
  <conditionalFormatting sqref="W26">
    <cfRule type="cellIs" priority="501" dxfId="688" operator="greaterThan">
      <formula>X26</formula>
    </cfRule>
  </conditionalFormatting>
  <conditionalFormatting sqref="W27">
    <cfRule type="cellIs" priority="500" dxfId="688" operator="greaterThan">
      <formula>X27</formula>
    </cfRule>
  </conditionalFormatting>
  <conditionalFormatting sqref="W28">
    <cfRule type="cellIs" priority="499" dxfId="688" operator="greaterThan">
      <formula>X28</formula>
    </cfRule>
  </conditionalFormatting>
  <conditionalFormatting sqref="W29">
    <cfRule type="cellIs" priority="498" dxfId="688" operator="greaterThan">
      <formula>X29</formula>
    </cfRule>
  </conditionalFormatting>
  <conditionalFormatting sqref="W30">
    <cfRule type="cellIs" priority="497" dxfId="688" operator="greaterThan">
      <formula>X30</formula>
    </cfRule>
  </conditionalFormatting>
  <conditionalFormatting sqref="W31">
    <cfRule type="cellIs" priority="496" dxfId="688" operator="greaterThan">
      <formula>X31</formula>
    </cfRule>
  </conditionalFormatting>
  <conditionalFormatting sqref="W32">
    <cfRule type="cellIs" priority="495" dxfId="688" operator="greaterThan">
      <formula>X32</formula>
    </cfRule>
  </conditionalFormatting>
  <conditionalFormatting sqref="W33">
    <cfRule type="cellIs" priority="494" dxfId="688" operator="greaterThan">
      <formula>X33</formula>
    </cfRule>
  </conditionalFormatting>
  <conditionalFormatting sqref="W34">
    <cfRule type="cellIs" priority="493" dxfId="688" operator="greaterThan">
      <formula>X34</formula>
    </cfRule>
  </conditionalFormatting>
  <conditionalFormatting sqref="W35">
    <cfRule type="cellIs" priority="492" dxfId="688" operator="greaterThan">
      <formula>X35</formula>
    </cfRule>
  </conditionalFormatting>
  <conditionalFormatting sqref="W36">
    <cfRule type="cellIs" priority="491" dxfId="688" operator="greaterThan">
      <formula>X36</formula>
    </cfRule>
  </conditionalFormatting>
  <conditionalFormatting sqref="W37">
    <cfRule type="cellIs" priority="490" dxfId="688" operator="greaterThan">
      <formula>X37</formula>
    </cfRule>
  </conditionalFormatting>
  <conditionalFormatting sqref="W38">
    <cfRule type="cellIs" priority="489" dxfId="688" operator="greaterThan">
      <formula>X38</formula>
    </cfRule>
  </conditionalFormatting>
  <conditionalFormatting sqref="W39">
    <cfRule type="cellIs" priority="488" dxfId="688" operator="greaterThan">
      <formula>X39</formula>
    </cfRule>
  </conditionalFormatting>
  <conditionalFormatting sqref="W40">
    <cfRule type="cellIs" priority="487" dxfId="688" operator="greaterThan">
      <formula>X40</formula>
    </cfRule>
  </conditionalFormatting>
  <conditionalFormatting sqref="W41">
    <cfRule type="cellIs" priority="486" dxfId="688" operator="greaterThan">
      <formula>X41</formula>
    </cfRule>
  </conditionalFormatting>
  <conditionalFormatting sqref="W42">
    <cfRule type="cellIs" priority="485" dxfId="688" operator="greaterThan">
      <formula>X42</formula>
    </cfRule>
  </conditionalFormatting>
  <conditionalFormatting sqref="W43">
    <cfRule type="cellIs" priority="484" dxfId="688" operator="greaterThan">
      <formula>X43</formula>
    </cfRule>
  </conditionalFormatting>
  <conditionalFormatting sqref="W44">
    <cfRule type="cellIs" priority="483" dxfId="688" operator="greaterThan">
      <formula>X44</formula>
    </cfRule>
  </conditionalFormatting>
  <conditionalFormatting sqref="W45">
    <cfRule type="cellIs" priority="482" dxfId="688" operator="greaterThan">
      <formula>X45</formula>
    </cfRule>
  </conditionalFormatting>
  <conditionalFormatting sqref="W46">
    <cfRule type="cellIs" priority="481" dxfId="688" operator="greaterThan">
      <formula>X46</formula>
    </cfRule>
  </conditionalFormatting>
  <conditionalFormatting sqref="W47">
    <cfRule type="cellIs" priority="480" dxfId="688" operator="greaterThan">
      <formula>X47</formula>
    </cfRule>
  </conditionalFormatting>
  <conditionalFormatting sqref="W48">
    <cfRule type="cellIs" priority="479" dxfId="688" operator="greaterThan">
      <formula>X48</formula>
    </cfRule>
  </conditionalFormatting>
  <conditionalFormatting sqref="Y6:Y45">
    <cfRule type="cellIs" priority="478" dxfId="688" operator="greaterThan">
      <formula>Z6</formula>
    </cfRule>
  </conditionalFormatting>
  <conditionalFormatting sqref="Y6:Y45">
    <cfRule type="cellIs" priority="477" dxfId="688" operator="greaterThan">
      <formula>Z6</formula>
    </cfRule>
  </conditionalFormatting>
  <conditionalFormatting sqref="Y6:Y45">
    <cfRule type="cellIs" priority="476" dxfId="688" operator="greaterThan">
      <formula>Z6</formula>
    </cfRule>
  </conditionalFormatting>
  <conditionalFormatting sqref="Y6:Y45">
    <cfRule type="cellIs" priority="475" dxfId="688" operator="greaterThan">
      <formula>Z6</formula>
    </cfRule>
  </conditionalFormatting>
  <conditionalFormatting sqref="Y6">
    <cfRule type="cellIs" priority="474" dxfId="688" operator="greaterThan">
      <formula>Z6</formula>
    </cfRule>
  </conditionalFormatting>
  <conditionalFormatting sqref="Y8">
    <cfRule type="cellIs" priority="473" dxfId="688" operator="greaterThan">
      <formula>Z8</formula>
    </cfRule>
  </conditionalFormatting>
  <conditionalFormatting sqref="Y9">
    <cfRule type="cellIs" priority="472" dxfId="688" operator="greaterThan">
      <formula>Z9</formula>
    </cfRule>
  </conditionalFormatting>
  <conditionalFormatting sqref="Y7">
    <cfRule type="cellIs" priority="471" dxfId="688" operator="greaterThan">
      <formula>Z7</formula>
    </cfRule>
  </conditionalFormatting>
  <conditionalFormatting sqref="Y10">
    <cfRule type="cellIs" priority="470" dxfId="688" operator="greaterThan">
      <formula>Z10</formula>
    </cfRule>
  </conditionalFormatting>
  <conditionalFormatting sqref="Y11">
    <cfRule type="cellIs" priority="469" dxfId="688" operator="greaterThan">
      <formula>Z11</formula>
    </cfRule>
  </conditionalFormatting>
  <conditionalFormatting sqref="Y12">
    <cfRule type="cellIs" priority="468" dxfId="688" operator="greaterThan">
      <formula>Z12</formula>
    </cfRule>
  </conditionalFormatting>
  <conditionalFormatting sqref="Y13">
    <cfRule type="cellIs" priority="467" dxfId="688" operator="greaterThan">
      <formula>Z13</formula>
    </cfRule>
  </conditionalFormatting>
  <conditionalFormatting sqref="Y14">
    <cfRule type="cellIs" priority="466" dxfId="688" operator="greaterThan">
      <formula>Z14</formula>
    </cfRule>
  </conditionalFormatting>
  <conditionalFormatting sqref="Y15">
    <cfRule type="cellIs" priority="465" dxfId="688" operator="greaterThan">
      <formula>Z15</formula>
    </cfRule>
  </conditionalFormatting>
  <conditionalFormatting sqref="Y16">
    <cfRule type="cellIs" priority="464" dxfId="688" operator="greaterThan">
      <formula>Z16</formula>
    </cfRule>
  </conditionalFormatting>
  <conditionalFormatting sqref="Y17">
    <cfRule type="cellIs" priority="463" dxfId="688" operator="greaterThan">
      <formula>Z17</formula>
    </cfRule>
  </conditionalFormatting>
  <conditionalFormatting sqref="Y18">
    <cfRule type="cellIs" priority="462" dxfId="688" operator="greaterThan">
      <formula>Z18</formula>
    </cfRule>
  </conditionalFormatting>
  <conditionalFormatting sqref="Y19">
    <cfRule type="cellIs" priority="461" dxfId="688" operator="greaterThan">
      <formula>Z19</formula>
    </cfRule>
  </conditionalFormatting>
  <conditionalFormatting sqref="Y20">
    <cfRule type="cellIs" priority="460" dxfId="688" operator="greaterThan">
      <formula>Z20</formula>
    </cfRule>
  </conditionalFormatting>
  <conditionalFormatting sqref="Y21">
    <cfRule type="cellIs" priority="459" dxfId="688" operator="greaterThan">
      <formula>Z21</formula>
    </cfRule>
  </conditionalFormatting>
  <conditionalFormatting sqref="Y22">
    <cfRule type="cellIs" priority="458" dxfId="688" operator="greaterThan">
      <formula>Z22</formula>
    </cfRule>
  </conditionalFormatting>
  <conditionalFormatting sqref="Y23">
    <cfRule type="cellIs" priority="457" dxfId="688" operator="greaterThan">
      <formula>Z23</formula>
    </cfRule>
  </conditionalFormatting>
  <conditionalFormatting sqref="Y24">
    <cfRule type="cellIs" priority="456" dxfId="688" operator="greaterThan">
      <formula>Z24</formula>
    </cfRule>
  </conditionalFormatting>
  <conditionalFormatting sqref="Y25">
    <cfRule type="cellIs" priority="455" dxfId="688" operator="greaterThan">
      <formula>Z25</formula>
    </cfRule>
  </conditionalFormatting>
  <conditionalFormatting sqref="Y26">
    <cfRule type="cellIs" priority="454" dxfId="688" operator="greaterThan">
      <formula>Z26</formula>
    </cfRule>
  </conditionalFormatting>
  <conditionalFormatting sqref="Y27">
    <cfRule type="cellIs" priority="453" dxfId="688" operator="greaterThan">
      <formula>Z27</formula>
    </cfRule>
  </conditionalFormatting>
  <conditionalFormatting sqref="Y28">
    <cfRule type="cellIs" priority="452" dxfId="688" operator="greaterThan">
      <formula>Z28</formula>
    </cfRule>
  </conditionalFormatting>
  <conditionalFormatting sqref="Y29">
    <cfRule type="cellIs" priority="451" dxfId="688" operator="greaterThan">
      <formula>Z29</formula>
    </cfRule>
  </conditionalFormatting>
  <conditionalFormatting sqref="Y30">
    <cfRule type="cellIs" priority="450" dxfId="688" operator="greaterThan">
      <formula>Z30</formula>
    </cfRule>
  </conditionalFormatting>
  <conditionalFormatting sqref="Y31">
    <cfRule type="cellIs" priority="449" dxfId="688" operator="greaterThan">
      <formula>Z31</formula>
    </cfRule>
  </conditionalFormatting>
  <conditionalFormatting sqref="Y32">
    <cfRule type="cellIs" priority="448" dxfId="688" operator="greaterThan">
      <formula>Z32</formula>
    </cfRule>
  </conditionalFormatting>
  <conditionalFormatting sqref="Y33">
    <cfRule type="cellIs" priority="447" dxfId="688" operator="greaterThan">
      <formula>Z33</formula>
    </cfRule>
  </conditionalFormatting>
  <conditionalFormatting sqref="Y34">
    <cfRule type="cellIs" priority="446" dxfId="688" operator="greaterThan">
      <formula>Z34</formula>
    </cfRule>
  </conditionalFormatting>
  <conditionalFormatting sqref="Y35">
    <cfRule type="cellIs" priority="445" dxfId="688" operator="greaterThan">
      <formula>Z35</formula>
    </cfRule>
  </conditionalFormatting>
  <conditionalFormatting sqref="Y36">
    <cfRule type="cellIs" priority="444" dxfId="688" operator="greaterThan">
      <formula>Z36</formula>
    </cfRule>
  </conditionalFormatting>
  <conditionalFormatting sqref="Y37">
    <cfRule type="cellIs" priority="443" dxfId="688" operator="greaterThan">
      <formula>Z37</formula>
    </cfRule>
  </conditionalFormatting>
  <conditionalFormatting sqref="Y38">
    <cfRule type="cellIs" priority="442" dxfId="688" operator="greaterThan">
      <formula>Z38</formula>
    </cfRule>
  </conditionalFormatting>
  <conditionalFormatting sqref="Y39">
    <cfRule type="cellIs" priority="441" dxfId="688" operator="greaterThan">
      <formula>Z39</formula>
    </cfRule>
  </conditionalFormatting>
  <conditionalFormatting sqref="Y40">
    <cfRule type="cellIs" priority="440" dxfId="688" operator="greaterThan">
      <formula>Z40</formula>
    </cfRule>
  </conditionalFormatting>
  <conditionalFormatting sqref="Y41">
    <cfRule type="cellIs" priority="439" dxfId="688" operator="greaterThan">
      <formula>Z41</formula>
    </cfRule>
  </conditionalFormatting>
  <conditionalFormatting sqref="Y42">
    <cfRule type="cellIs" priority="438" dxfId="688" operator="greaterThan">
      <formula>Z42</formula>
    </cfRule>
  </conditionalFormatting>
  <conditionalFormatting sqref="Y43">
    <cfRule type="cellIs" priority="437" dxfId="688" operator="greaterThan">
      <formula>Z43</formula>
    </cfRule>
  </conditionalFormatting>
  <conditionalFormatting sqref="Y44">
    <cfRule type="cellIs" priority="436" dxfId="688" operator="greaterThan">
      <formula>Z44</formula>
    </cfRule>
  </conditionalFormatting>
  <conditionalFormatting sqref="Y45">
    <cfRule type="cellIs" priority="435" dxfId="688" operator="greaterThan">
      <formula>Z45</formula>
    </cfRule>
  </conditionalFormatting>
  <conditionalFormatting sqref="AA6:AA45">
    <cfRule type="cellIs" priority="434" dxfId="688" operator="greaterThan">
      <formula>AB6</formula>
    </cfRule>
  </conditionalFormatting>
  <conditionalFormatting sqref="AA6:AA45">
    <cfRule type="cellIs" priority="433" dxfId="688" operator="greaterThan">
      <formula>AB6</formula>
    </cfRule>
  </conditionalFormatting>
  <conditionalFormatting sqref="AA6:AA45">
    <cfRule type="cellIs" priority="432" dxfId="688" operator="greaterThan">
      <formula>AB6</formula>
    </cfRule>
  </conditionalFormatting>
  <conditionalFormatting sqref="AA6:AA45">
    <cfRule type="cellIs" priority="431" dxfId="688" operator="greaterThan">
      <formula>AB6</formula>
    </cfRule>
  </conditionalFormatting>
  <conditionalFormatting sqref="AA6:AA45">
    <cfRule type="cellIs" priority="430" dxfId="688" operator="greaterThan">
      <formula>AB6</formula>
    </cfRule>
  </conditionalFormatting>
  <conditionalFormatting sqref="AA6">
    <cfRule type="cellIs" priority="429" dxfId="688" operator="greaterThan">
      <formula>AB6</formula>
    </cfRule>
  </conditionalFormatting>
  <conditionalFormatting sqref="AA8">
    <cfRule type="cellIs" priority="428" dxfId="688" operator="greaterThan">
      <formula>AB8</formula>
    </cfRule>
  </conditionalFormatting>
  <conditionalFormatting sqref="AA9">
    <cfRule type="cellIs" priority="427" dxfId="688" operator="greaterThan">
      <formula>AB9</formula>
    </cfRule>
  </conditionalFormatting>
  <conditionalFormatting sqref="AA7">
    <cfRule type="cellIs" priority="426" dxfId="688" operator="greaterThan">
      <formula>AB7</formula>
    </cfRule>
  </conditionalFormatting>
  <conditionalFormatting sqref="AA10">
    <cfRule type="cellIs" priority="425" dxfId="688" operator="greaterThan">
      <formula>AB10</formula>
    </cfRule>
  </conditionalFormatting>
  <conditionalFormatting sqref="AA11">
    <cfRule type="cellIs" priority="424" dxfId="688" operator="greaterThan">
      <formula>AB11</formula>
    </cfRule>
  </conditionalFormatting>
  <conditionalFormatting sqref="AA12">
    <cfRule type="cellIs" priority="423" dxfId="688" operator="greaterThan">
      <formula>AB12</formula>
    </cfRule>
  </conditionalFormatting>
  <conditionalFormatting sqref="AA13">
    <cfRule type="cellIs" priority="422" dxfId="688" operator="greaterThan">
      <formula>AB13</formula>
    </cfRule>
  </conditionalFormatting>
  <conditionalFormatting sqref="AA14">
    <cfRule type="cellIs" priority="421" dxfId="688" operator="greaterThan">
      <formula>AB14</formula>
    </cfRule>
  </conditionalFormatting>
  <conditionalFormatting sqref="AA15">
    <cfRule type="cellIs" priority="420" dxfId="688" operator="greaterThan">
      <formula>AB15</formula>
    </cfRule>
  </conditionalFormatting>
  <conditionalFormatting sqref="AA16">
    <cfRule type="cellIs" priority="419" dxfId="688" operator="greaterThan">
      <formula>AB16</formula>
    </cfRule>
  </conditionalFormatting>
  <conditionalFormatting sqref="AA17">
    <cfRule type="cellIs" priority="418" dxfId="688" operator="greaterThan">
      <formula>AB17</formula>
    </cfRule>
  </conditionalFormatting>
  <conditionalFormatting sqref="AA18">
    <cfRule type="cellIs" priority="417" dxfId="688" operator="greaterThan">
      <formula>AB18</formula>
    </cfRule>
  </conditionalFormatting>
  <conditionalFormatting sqref="AA19">
    <cfRule type="cellIs" priority="416" dxfId="688" operator="greaterThan">
      <formula>AB19</formula>
    </cfRule>
  </conditionalFormatting>
  <conditionalFormatting sqref="AA20">
    <cfRule type="cellIs" priority="415" dxfId="688" operator="greaterThan">
      <formula>AB20</formula>
    </cfRule>
  </conditionalFormatting>
  <conditionalFormatting sqref="AA21">
    <cfRule type="cellIs" priority="414" dxfId="688" operator="greaterThan">
      <formula>AB21</formula>
    </cfRule>
  </conditionalFormatting>
  <conditionalFormatting sqref="AA22">
    <cfRule type="cellIs" priority="413" dxfId="688" operator="greaterThan">
      <formula>AB22</formula>
    </cfRule>
  </conditionalFormatting>
  <conditionalFormatting sqref="AA23">
    <cfRule type="cellIs" priority="412" dxfId="688" operator="greaterThan">
      <formula>AB23</formula>
    </cfRule>
  </conditionalFormatting>
  <conditionalFormatting sqref="AA24">
    <cfRule type="cellIs" priority="411" dxfId="688" operator="greaterThan">
      <formula>AB24</formula>
    </cfRule>
  </conditionalFormatting>
  <conditionalFormatting sqref="AA25">
    <cfRule type="cellIs" priority="410" dxfId="688" operator="greaterThan">
      <formula>AB25</formula>
    </cfRule>
  </conditionalFormatting>
  <conditionalFormatting sqref="AA26">
    <cfRule type="cellIs" priority="409" dxfId="688" operator="greaterThan">
      <formula>AB26</formula>
    </cfRule>
  </conditionalFormatting>
  <conditionalFormatting sqref="AA27">
    <cfRule type="cellIs" priority="408" dxfId="688" operator="greaterThan">
      <formula>AB27</formula>
    </cfRule>
  </conditionalFormatting>
  <conditionalFormatting sqref="AA28">
    <cfRule type="cellIs" priority="407" dxfId="688" operator="greaterThan">
      <formula>AB28</formula>
    </cfRule>
  </conditionalFormatting>
  <conditionalFormatting sqref="AA29">
    <cfRule type="cellIs" priority="406" dxfId="688" operator="greaterThan">
      <formula>AB29</formula>
    </cfRule>
  </conditionalFormatting>
  <conditionalFormatting sqref="AA30">
    <cfRule type="cellIs" priority="405" dxfId="688" operator="greaterThan">
      <formula>AB30</formula>
    </cfRule>
  </conditionalFormatting>
  <conditionalFormatting sqref="AA31">
    <cfRule type="cellIs" priority="404" dxfId="688" operator="greaterThan">
      <formula>AB31</formula>
    </cfRule>
  </conditionalFormatting>
  <conditionalFormatting sqref="AA32">
    <cfRule type="cellIs" priority="403" dxfId="688" operator="greaterThan">
      <formula>AB32</formula>
    </cfRule>
  </conditionalFormatting>
  <conditionalFormatting sqref="AA33">
    <cfRule type="cellIs" priority="402" dxfId="688" operator="greaterThan">
      <formula>AB33</formula>
    </cfRule>
  </conditionalFormatting>
  <conditionalFormatting sqref="AA34">
    <cfRule type="cellIs" priority="401" dxfId="688" operator="greaterThan">
      <formula>AB34</formula>
    </cfRule>
  </conditionalFormatting>
  <conditionalFormatting sqref="AA35">
    <cfRule type="cellIs" priority="400" dxfId="688" operator="greaterThan">
      <formula>AB35</formula>
    </cfRule>
  </conditionalFormatting>
  <conditionalFormatting sqref="AA36">
    <cfRule type="cellIs" priority="399" dxfId="688" operator="greaterThan">
      <formula>AB36</formula>
    </cfRule>
  </conditionalFormatting>
  <conditionalFormatting sqref="AA37">
    <cfRule type="cellIs" priority="398" dxfId="688" operator="greaterThan">
      <formula>AB37</formula>
    </cfRule>
  </conditionalFormatting>
  <conditionalFormatting sqref="AA38">
    <cfRule type="cellIs" priority="397" dxfId="688" operator="greaterThan">
      <formula>AB38</formula>
    </cfRule>
  </conditionalFormatting>
  <conditionalFormatting sqref="AA39">
    <cfRule type="cellIs" priority="396" dxfId="688" operator="greaterThan">
      <formula>AB39</formula>
    </cfRule>
  </conditionalFormatting>
  <conditionalFormatting sqref="AA40">
    <cfRule type="cellIs" priority="395" dxfId="688" operator="greaterThan">
      <formula>AB40</formula>
    </cfRule>
  </conditionalFormatting>
  <conditionalFormatting sqref="AA41">
    <cfRule type="cellIs" priority="394" dxfId="688" operator="greaterThan">
      <formula>AB41</formula>
    </cfRule>
  </conditionalFormatting>
  <conditionalFormatting sqref="AA42">
    <cfRule type="cellIs" priority="393" dxfId="688" operator="greaterThan">
      <formula>AB42</formula>
    </cfRule>
  </conditionalFormatting>
  <conditionalFormatting sqref="AA43">
    <cfRule type="cellIs" priority="392" dxfId="688" operator="greaterThan">
      <formula>AB43</formula>
    </cfRule>
  </conditionalFormatting>
  <conditionalFormatting sqref="AA44">
    <cfRule type="cellIs" priority="391" dxfId="688" operator="greaterThan">
      <formula>AB44</formula>
    </cfRule>
  </conditionalFormatting>
  <conditionalFormatting sqref="AA45">
    <cfRule type="cellIs" priority="390" dxfId="688" operator="greaterThan">
      <formula>AB45</formula>
    </cfRule>
  </conditionalFormatting>
  <conditionalFormatting sqref="AF6:AF45">
    <cfRule type="cellIs" priority="389" dxfId="688" operator="greaterThan">
      <formula>AG6</formula>
    </cfRule>
  </conditionalFormatting>
  <conditionalFormatting sqref="AF6:AF45">
    <cfRule type="cellIs" priority="388" dxfId="688" operator="greaterThan">
      <formula>AG6</formula>
    </cfRule>
  </conditionalFormatting>
  <conditionalFormatting sqref="AF6:AF45">
    <cfRule type="cellIs" priority="387" dxfId="688" operator="greaterThan">
      <formula>AG6</formula>
    </cfRule>
  </conditionalFormatting>
  <conditionalFormatting sqref="AF6:AF45">
    <cfRule type="cellIs" priority="386" dxfId="688" operator="greaterThan">
      <formula>AG6</formula>
    </cfRule>
  </conditionalFormatting>
  <conditionalFormatting sqref="AF6:AF45">
    <cfRule type="cellIs" priority="385" dxfId="688" operator="greaterThan">
      <formula>AG6</formula>
    </cfRule>
  </conditionalFormatting>
  <conditionalFormatting sqref="AF6:AF45">
    <cfRule type="cellIs" priority="384" dxfId="688" operator="greaterThan">
      <formula>AG6</formula>
    </cfRule>
  </conditionalFormatting>
  <conditionalFormatting sqref="AF6">
    <cfRule type="cellIs" priority="383" dxfId="688" operator="greaterThan">
      <formula>AG6</formula>
    </cfRule>
  </conditionalFormatting>
  <conditionalFormatting sqref="AF8">
    <cfRule type="cellIs" priority="382" dxfId="688" operator="greaterThan">
      <formula>AG8</formula>
    </cfRule>
  </conditionalFormatting>
  <conditionalFormatting sqref="AF9">
    <cfRule type="cellIs" priority="381" dxfId="688" operator="greaterThan">
      <formula>AG9</formula>
    </cfRule>
  </conditionalFormatting>
  <conditionalFormatting sqref="AF7">
    <cfRule type="cellIs" priority="380" dxfId="688" operator="greaterThan">
      <formula>AG7</formula>
    </cfRule>
  </conditionalFormatting>
  <conditionalFormatting sqref="AF10">
    <cfRule type="cellIs" priority="379" dxfId="688" operator="greaterThan">
      <formula>AG10</formula>
    </cfRule>
  </conditionalFormatting>
  <conditionalFormatting sqref="AF11">
    <cfRule type="cellIs" priority="378" dxfId="688" operator="greaterThan">
      <formula>AG11</formula>
    </cfRule>
  </conditionalFormatting>
  <conditionalFormatting sqref="AF12">
    <cfRule type="cellIs" priority="377" dxfId="688" operator="greaterThan">
      <formula>AG12</formula>
    </cfRule>
  </conditionalFormatting>
  <conditionalFormatting sqref="AF13">
    <cfRule type="cellIs" priority="376" dxfId="688" operator="greaterThan">
      <formula>AG13</formula>
    </cfRule>
  </conditionalFormatting>
  <conditionalFormatting sqref="AF14">
    <cfRule type="cellIs" priority="375" dxfId="688" operator="greaterThan">
      <formula>AG14</formula>
    </cfRule>
  </conditionalFormatting>
  <conditionalFormatting sqref="AF15">
    <cfRule type="cellIs" priority="374" dxfId="688" operator="greaterThan">
      <formula>AG15</formula>
    </cfRule>
  </conditionalFormatting>
  <conditionalFormatting sqref="AF16">
    <cfRule type="cellIs" priority="373" dxfId="688" operator="greaterThan">
      <formula>AG16</formula>
    </cfRule>
  </conditionalFormatting>
  <conditionalFormatting sqref="AF17">
    <cfRule type="cellIs" priority="372" dxfId="688" operator="greaterThan">
      <formula>AG17</formula>
    </cfRule>
  </conditionalFormatting>
  <conditionalFormatting sqref="AF18">
    <cfRule type="cellIs" priority="371" dxfId="688" operator="greaterThan">
      <formula>AG18</formula>
    </cfRule>
  </conditionalFormatting>
  <conditionalFormatting sqref="AF19">
    <cfRule type="cellIs" priority="370" dxfId="688" operator="greaterThan">
      <formula>AG19</formula>
    </cfRule>
  </conditionalFormatting>
  <conditionalFormatting sqref="AF20">
    <cfRule type="cellIs" priority="369" dxfId="688" operator="greaterThan">
      <formula>AG20</formula>
    </cfRule>
  </conditionalFormatting>
  <conditionalFormatting sqref="AF21">
    <cfRule type="cellIs" priority="368" dxfId="688" operator="greaterThan">
      <formula>AG21</formula>
    </cfRule>
  </conditionalFormatting>
  <conditionalFormatting sqref="AF22">
    <cfRule type="cellIs" priority="367" dxfId="688" operator="greaterThan">
      <formula>AG22</formula>
    </cfRule>
  </conditionalFormatting>
  <conditionalFormatting sqref="AF23">
    <cfRule type="cellIs" priority="366" dxfId="688" operator="greaterThan">
      <formula>AG23</formula>
    </cfRule>
  </conditionalFormatting>
  <conditionalFormatting sqref="AF24">
    <cfRule type="cellIs" priority="365" dxfId="688" operator="greaterThan">
      <formula>AG24</formula>
    </cfRule>
  </conditionalFormatting>
  <conditionalFormatting sqref="AF25">
    <cfRule type="cellIs" priority="364" dxfId="688" operator="greaterThan">
      <formula>AG25</formula>
    </cfRule>
  </conditionalFormatting>
  <conditionalFormatting sqref="AF26">
    <cfRule type="cellIs" priority="363" dxfId="688" operator="greaterThan">
      <formula>AG26</formula>
    </cfRule>
  </conditionalFormatting>
  <conditionalFormatting sqref="AF27">
    <cfRule type="cellIs" priority="362" dxfId="688" operator="greaterThan">
      <formula>AG27</formula>
    </cfRule>
  </conditionalFormatting>
  <conditionalFormatting sqref="AF28">
    <cfRule type="cellIs" priority="361" dxfId="688" operator="greaterThan">
      <formula>AG28</formula>
    </cfRule>
  </conditionalFormatting>
  <conditionalFormatting sqref="AF29">
    <cfRule type="cellIs" priority="360" dxfId="688" operator="greaterThan">
      <formula>AG29</formula>
    </cfRule>
  </conditionalFormatting>
  <conditionalFormatting sqref="AF30">
    <cfRule type="cellIs" priority="359" dxfId="688" operator="greaterThan">
      <formula>AG30</formula>
    </cfRule>
  </conditionalFormatting>
  <conditionalFormatting sqref="AF31">
    <cfRule type="cellIs" priority="358" dxfId="688" operator="greaterThan">
      <formula>AG31</formula>
    </cfRule>
  </conditionalFormatting>
  <conditionalFormatting sqref="AF32">
    <cfRule type="cellIs" priority="357" dxfId="688" operator="greaterThan">
      <formula>AG32</formula>
    </cfRule>
  </conditionalFormatting>
  <conditionalFormatting sqref="AF33">
    <cfRule type="cellIs" priority="356" dxfId="688" operator="greaterThan">
      <formula>AG33</formula>
    </cfRule>
  </conditionalFormatting>
  <conditionalFormatting sqref="AF34">
    <cfRule type="cellIs" priority="355" dxfId="688" operator="greaterThan">
      <formula>AG34</formula>
    </cfRule>
  </conditionalFormatting>
  <conditionalFormatting sqref="AF35">
    <cfRule type="cellIs" priority="354" dxfId="688" operator="greaterThan">
      <formula>AG35</formula>
    </cfRule>
  </conditionalFormatting>
  <conditionalFormatting sqref="AF36">
    <cfRule type="cellIs" priority="353" dxfId="688" operator="greaterThan">
      <formula>AG36</formula>
    </cfRule>
  </conditionalFormatting>
  <conditionalFormatting sqref="AF37">
    <cfRule type="cellIs" priority="352" dxfId="688" operator="greaterThan">
      <formula>AG37</formula>
    </cfRule>
  </conditionalFormatting>
  <conditionalFormatting sqref="AF38">
    <cfRule type="cellIs" priority="351" dxfId="688" operator="greaterThan">
      <formula>AG38</formula>
    </cfRule>
  </conditionalFormatting>
  <conditionalFormatting sqref="AF39">
    <cfRule type="cellIs" priority="350" dxfId="688" operator="greaterThan">
      <formula>AG39</formula>
    </cfRule>
  </conditionalFormatting>
  <conditionalFormatting sqref="AF40">
    <cfRule type="cellIs" priority="349" dxfId="688" operator="greaterThan">
      <formula>AG40</formula>
    </cfRule>
  </conditionalFormatting>
  <conditionalFormatting sqref="AF41">
    <cfRule type="cellIs" priority="348" dxfId="688" operator="greaterThan">
      <formula>AG41</formula>
    </cfRule>
  </conditionalFormatting>
  <conditionalFormatting sqref="AF42">
    <cfRule type="cellIs" priority="347" dxfId="688" operator="greaterThan">
      <formula>AG42</formula>
    </cfRule>
  </conditionalFormatting>
  <conditionalFormatting sqref="AF43">
    <cfRule type="cellIs" priority="346" dxfId="688" operator="greaterThan">
      <formula>AG43</formula>
    </cfRule>
  </conditionalFormatting>
  <conditionalFormatting sqref="AF44">
    <cfRule type="cellIs" priority="345" dxfId="688" operator="greaterThan">
      <formula>AG44</formula>
    </cfRule>
  </conditionalFormatting>
  <conditionalFormatting sqref="AF45">
    <cfRule type="cellIs" priority="344" dxfId="688" operator="greaterThan">
      <formula>AG45</formula>
    </cfRule>
  </conditionalFormatting>
  <conditionalFormatting sqref="AH6:AH45">
    <cfRule type="cellIs" priority="343" dxfId="688" operator="greaterThan">
      <formula>AI6</formula>
    </cfRule>
  </conditionalFormatting>
  <conditionalFormatting sqref="AH6:AH45">
    <cfRule type="cellIs" priority="342" dxfId="688" operator="greaterThan">
      <formula>AI6</formula>
    </cfRule>
  </conditionalFormatting>
  <conditionalFormatting sqref="AH6:AH45">
    <cfRule type="cellIs" priority="341" dxfId="688" operator="greaterThan">
      <formula>AI6</formula>
    </cfRule>
  </conditionalFormatting>
  <conditionalFormatting sqref="AH6:AH45">
    <cfRule type="cellIs" priority="340" dxfId="688" operator="greaterThan">
      <formula>AI6</formula>
    </cfRule>
  </conditionalFormatting>
  <conditionalFormatting sqref="AH6:AH45">
    <cfRule type="cellIs" priority="339" dxfId="688" operator="greaterThan">
      <formula>AI6</formula>
    </cfRule>
  </conditionalFormatting>
  <conditionalFormatting sqref="AH6:AH45">
    <cfRule type="cellIs" priority="338" dxfId="688" operator="greaterThan">
      <formula>AI6</formula>
    </cfRule>
  </conditionalFormatting>
  <conditionalFormatting sqref="AH6:AH45">
    <cfRule type="cellIs" priority="337" dxfId="688" operator="greaterThan">
      <formula>AI6</formula>
    </cfRule>
  </conditionalFormatting>
  <conditionalFormatting sqref="AH6">
    <cfRule type="cellIs" priority="336" dxfId="688" operator="greaterThan">
      <formula>AI6</formula>
    </cfRule>
  </conditionalFormatting>
  <conditionalFormatting sqref="AH8">
    <cfRule type="cellIs" priority="335" dxfId="688" operator="greaterThan">
      <formula>AI8</formula>
    </cfRule>
  </conditionalFormatting>
  <conditionalFormatting sqref="AH9">
    <cfRule type="cellIs" priority="334" dxfId="688" operator="greaterThan">
      <formula>AI9</formula>
    </cfRule>
  </conditionalFormatting>
  <conditionalFormatting sqref="AH7">
    <cfRule type="cellIs" priority="333" dxfId="688" operator="greaterThan">
      <formula>AI7</formula>
    </cfRule>
  </conditionalFormatting>
  <conditionalFormatting sqref="AH10">
    <cfRule type="cellIs" priority="332" dxfId="688" operator="greaterThan">
      <formula>AI10</formula>
    </cfRule>
  </conditionalFormatting>
  <conditionalFormatting sqref="AH11">
    <cfRule type="cellIs" priority="331" dxfId="688" operator="greaterThan">
      <formula>AI11</formula>
    </cfRule>
  </conditionalFormatting>
  <conditionalFormatting sqref="AH12">
    <cfRule type="cellIs" priority="330" dxfId="688" operator="greaterThan">
      <formula>AI12</formula>
    </cfRule>
  </conditionalFormatting>
  <conditionalFormatting sqref="AH13">
    <cfRule type="cellIs" priority="329" dxfId="688" operator="greaterThan">
      <formula>AI13</formula>
    </cfRule>
  </conditionalFormatting>
  <conditionalFormatting sqref="AH14">
    <cfRule type="cellIs" priority="328" dxfId="688" operator="greaterThan">
      <formula>AI14</formula>
    </cfRule>
  </conditionalFormatting>
  <conditionalFormatting sqref="AH15">
    <cfRule type="cellIs" priority="327" dxfId="688" operator="greaterThan">
      <formula>AI15</formula>
    </cfRule>
  </conditionalFormatting>
  <conditionalFormatting sqref="AH16">
    <cfRule type="cellIs" priority="326" dxfId="688" operator="greaterThan">
      <formula>AI16</formula>
    </cfRule>
  </conditionalFormatting>
  <conditionalFormatting sqref="AH17">
    <cfRule type="cellIs" priority="325" dxfId="688" operator="greaterThan">
      <formula>AI17</formula>
    </cfRule>
  </conditionalFormatting>
  <conditionalFormatting sqref="AH18">
    <cfRule type="cellIs" priority="324" dxfId="688" operator="greaterThan">
      <formula>AI18</formula>
    </cfRule>
  </conditionalFormatting>
  <conditionalFormatting sqref="AH19">
    <cfRule type="cellIs" priority="323" dxfId="688" operator="greaterThan">
      <formula>AI19</formula>
    </cfRule>
  </conditionalFormatting>
  <conditionalFormatting sqref="AH20">
    <cfRule type="cellIs" priority="322" dxfId="688" operator="greaterThan">
      <formula>AI20</formula>
    </cfRule>
  </conditionalFormatting>
  <conditionalFormatting sqref="AH21">
    <cfRule type="cellIs" priority="321" dxfId="688" operator="greaterThan">
      <formula>AI21</formula>
    </cfRule>
  </conditionalFormatting>
  <conditionalFormatting sqref="AH22">
    <cfRule type="cellIs" priority="320" dxfId="688" operator="greaterThan">
      <formula>AI22</formula>
    </cfRule>
  </conditionalFormatting>
  <conditionalFormatting sqref="AH23">
    <cfRule type="cellIs" priority="319" dxfId="688" operator="greaterThan">
      <formula>AI23</formula>
    </cfRule>
  </conditionalFormatting>
  <conditionalFormatting sqref="AH24">
    <cfRule type="cellIs" priority="318" dxfId="688" operator="greaterThan">
      <formula>AI24</formula>
    </cfRule>
  </conditionalFormatting>
  <conditionalFormatting sqref="AH25">
    <cfRule type="cellIs" priority="317" dxfId="688" operator="greaterThan">
      <formula>AI25</formula>
    </cfRule>
  </conditionalFormatting>
  <conditionalFormatting sqref="AH26">
    <cfRule type="cellIs" priority="316" dxfId="688" operator="greaterThan">
      <formula>AI26</formula>
    </cfRule>
  </conditionalFormatting>
  <conditionalFormatting sqref="AH27">
    <cfRule type="cellIs" priority="315" dxfId="688" operator="greaterThan">
      <formula>AI27</formula>
    </cfRule>
  </conditionalFormatting>
  <conditionalFormatting sqref="AH28">
    <cfRule type="cellIs" priority="314" dxfId="688" operator="greaterThan">
      <formula>AI28</formula>
    </cfRule>
  </conditionalFormatting>
  <conditionalFormatting sqref="AH29">
    <cfRule type="cellIs" priority="313" dxfId="688" operator="greaterThan">
      <formula>AI29</formula>
    </cfRule>
  </conditionalFormatting>
  <conditionalFormatting sqref="AH30">
    <cfRule type="cellIs" priority="312" dxfId="688" operator="greaterThan">
      <formula>AI30</formula>
    </cfRule>
  </conditionalFormatting>
  <conditionalFormatting sqref="AH31">
    <cfRule type="cellIs" priority="311" dxfId="688" operator="greaterThan">
      <formula>AI31</formula>
    </cfRule>
  </conditionalFormatting>
  <conditionalFormatting sqref="AH32">
    <cfRule type="cellIs" priority="310" dxfId="688" operator="greaterThan">
      <formula>AI32</formula>
    </cfRule>
  </conditionalFormatting>
  <conditionalFormatting sqref="AH33">
    <cfRule type="cellIs" priority="309" dxfId="688" operator="greaterThan">
      <formula>AI33</formula>
    </cfRule>
  </conditionalFormatting>
  <conditionalFormatting sqref="AH34">
    <cfRule type="cellIs" priority="308" dxfId="688" operator="greaterThan">
      <formula>AI34</formula>
    </cfRule>
  </conditionalFormatting>
  <conditionalFormatting sqref="AH35">
    <cfRule type="cellIs" priority="307" dxfId="688" operator="greaterThan">
      <formula>AI35</formula>
    </cfRule>
  </conditionalFormatting>
  <conditionalFormatting sqref="AH36">
    <cfRule type="cellIs" priority="306" dxfId="688" operator="greaterThan">
      <formula>AI36</formula>
    </cfRule>
  </conditionalFormatting>
  <conditionalFormatting sqref="AH37">
    <cfRule type="cellIs" priority="305" dxfId="688" operator="greaterThan">
      <formula>AI37</formula>
    </cfRule>
  </conditionalFormatting>
  <conditionalFormatting sqref="AH38">
    <cfRule type="cellIs" priority="304" dxfId="688" operator="greaterThan">
      <formula>AI38</formula>
    </cfRule>
  </conditionalFormatting>
  <conditionalFormatting sqref="AH39">
    <cfRule type="cellIs" priority="303" dxfId="688" operator="greaterThan">
      <formula>AI39</formula>
    </cfRule>
  </conditionalFormatting>
  <conditionalFormatting sqref="AH40">
    <cfRule type="cellIs" priority="302" dxfId="688" operator="greaterThan">
      <formula>AI40</formula>
    </cfRule>
  </conditionalFormatting>
  <conditionalFormatting sqref="AH41">
    <cfRule type="cellIs" priority="301" dxfId="688" operator="greaterThan">
      <formula>AI41</formula>
    </cfRule>
  </conditionalFormatting>
  <conditionalFormatting sqref="AH42">
    <cfRule type="cellIs" priority="300" dxfId="688" operator="greaterThan">
      <formula>AI42</formula>
    </cfRule>
  </conditionalFormatting>
  <conditionalFormatting sqref="AH43">
    <cfRule type="cellIs" priority="299" dxfId="688" operator="greaterThan">
      <formula>AI43</formula>
    </cfRule>
  </conditionalFormatting>
  <conditionalFormatting sqref="AH44">
    <cfRule type="cellIs" priority="298" dxfId="688" operator="greaterThan">
      <formula>AI44</formula>
    </cfRule>
  </conditionalFormatting>
  <conditionalFormatting sqref="AH45">
    <cfRule type="cellIs" priority="297" dxfId="688" operator="greaterThan">
      <formula>AI45</formula>
    </cfRule>
  </conditionalFormatting>
  <conditionalFormatting sqref="AJ6:AJ45">
    <cfRule type="cellIs" priority="296" dxfId="688" operator="greaterThan">
      <formula>AK6</formula>
    </cfRule>
  </conditionalFormatting>
  <conditionalFormatting sqref="AJ6:AJ45">
    <cfRule type="cellIs" priority="295" dxfId="688" operator="greaterThan">
      <formula>AK6</formula>
    </cfRule>
  </conditionalFormatting>
  <conditionalFormatting sqref="AJ6:AJ45">
    <cfRule type="cellIs" priority="294" dxfId="688" operator="greaterThan">
      <formula>AK6</formula>
    </cfRule>
  </conditionalFormatting>
  <conditionalFormatting sqref="AJ6:AJ45">
    <cfRule type="cellIs" priority="293" dxfId="688" operator="greaterThan">
      <formula>AK6</formula>
    </cfRule>
  </conditionalFormatting>
  <conditionalFormatting sqref="AJ6:AJ45">
    <cfRule type="cellIs" priority="292" dxfId="688" operator="greaterThan">
      <formula>AK6</formula>
    </cfRule>
  </conditionalFormatting>
  <conditionalFormatting sqref="AJ6:AJ45">
    <cfRule type="cellIs" priority="291" dxfId="688" operator="greaterThan">
      <formula>AK6</formula>
    </cfRule>
  </conditionalFormatting>
  <conditionalFormatting sqref="AJ6:AJ45">
    <cfRule type="cellIs" priority="290" dxfId="688" operator="greaterThan">
      <formula>AK6</formula>
    </cfRule>
  </conditionalFormatting>
  <conditionalFormatting sqref="AJ6:AJ45">
    <cfRule type="cellIs" priority="289" dxfId="688" operator="greaterThan">
      <formula>AK6</formula>
    </cfRule>
  </conditionalFormatting>
  <conditionalFormatting sqref="AJ6">
    <cfRule type="cellIs" priority="288" dxfId="688" operator="greaterThan">
      <formula>AK6</formula>
    </cfRule>
  </conditionalFormatting>
  <conditionalFormatting sqref="AJ8">
    <cfRule type="cellIs" priority="287" dxfId="688" operator="greaterThan">
      <formula>AK8</formula>
    </cfRule>
  </conditionalFormatting>
  <conditionalFormatting sqref="AJ9">
    <cfRule type="cellIs" priority="286" dxfId="688" operator="greaterThan">
      <formula>AK9</formula>
    </cfRule>
  </conditionalFormatting>
  <conditionalFormatting sqref="AJ7">
    <cfRule type="cellIs" priority="285" dxfId="688" operator="greaterThan">
      <formula>AK7</formula>
    </cfRule>
  </conditionalFormatting>
  <conditionalFormatting sqref="AJ10">
    <cfRule type="cellIs" priority="284" dxfId="688" operator="greaterThan">
      <formula>AK10</formula>
    </cfRule>
  </conditionalFormatting>
  <conditionalFormatting sqref="AJ11">
    <cfRule type="cellIs" priority="283" dxfId="688" operator="greaterThan">
      <formula>AK11</formula>
    </cfRule>
  </conditionalFormatting>
  <conditionalFormatting sqref="AJ12">
    <cfRule type="cellIs" priority="282" dxfId="688" operator="greaterThan">
      <formula>AK12</formula>
    </cfRule>
  </conditionalFormatting>
  <conditionalFormatting sqref="AJ13">
    <cfRule type="cellIs" priority="281" dxfId="688" operator="greaterThan">
      <formula>AK13</formula>
    </cfRule>
  </conditionalFormatting>
  <conditionalFormatting sqref="AJ14">
    <cfRule type="cellIs" priority="280" dxfId="688" operator="greaterThan">
      <formula>AK14</formula>
    </cfRule>
  </conditionalFormatting>
  <conditionalFormatting sqref="AJ15">
    <cfRule type="cellIs" priority="279" dxfId="688" operator="greaterThan">
      <formula>AK15</formula>
    </cfRule>
  </conditionalFormatting>
  <conditionalFormatting sqref="AJ16">
    <cfRule type="cellIs" priority="278" dxfId="688" operator="greaterThan">
      <formula>AK16</formula>
    </cfRule>
  </conditionalFormatting>
  <conditionalFormatting sqref="AJ17">
    <cfRule type="cellIs" priority="277" dxfId="688" operator="greaterThan">
      <formula>AK17</formula>
    </cfRule>
  </conditionalFormatting>
  <conditionalFormatting sqref="AJ18">
    <cfRule type="cellIs" priority="276" dxfId="688" operator="greaterThan">
      <formula>AK18</formula>
    </cfRule>
  </conditionalFormatting>
  <conditionalFormatting sqref="AJ19">
    <cfRule type="cellIs" priority="275" dxfId="688" operator="greaterThan">
      <formula>AK19</formula>
    </cfRule>
  </conditionalFormatting>
  <conditionalFormatting sqref="AJ20">
    <cfRule type="cellIs" priority="274" dxfId="688" operator="greaterThan">
      <formula>AK20</formula>
    </cfRule>
  </conditionalFormatting>
  <conditionalFormatting sqref="AJ21">
    <cfRule type="cellIs" priority="273" dxfId="688" operator="greaterThan">
      <formula>AK21</formula>
    </cfRule>
  </conditionalFormatting>
  <conditionalFormatting sqref="AJ22">
    <cfRule type="cellIs" priority="272" dxfId="688" operator="greaterThan">
      <formula>AK22</formula>
    </cfRule>
  </conditionalFormatting>
  <conditionalFormatting sqref="AJ23">
    <cfRule type="cellIs" priority="271" dxfId="688" operator="greaterThan">
      <formula>AK23</formula>
    </cfRule>
  </conditionalFormatting>
  <conditionalFormatting sqref="AJ24">
    <cfRule type="cellIs" priority="270" dxfId="688" operator="greaterThan">
      <formula>AK24</formula>
    </cfRule>
  </conditionalFormatting>
  <conditionalFormatting sqref="AJ25">
    <cfRule type="cellIs" priority="269" dxfId="688" operator="greaterThan">
      <formula>AK25</formula>
    </cfRule>
  </conditionalFormatting>
  <conditionalFormatting sqref="AJ26">
    <cfRule type="cellIs" priority="268" dxfId="688" operator="greaterThan">
      <formula>AK26</formula>
    </cfRule>
  </conditionalFormatting>
  <conditionalFormatting sqref="AJ27">
    <cfRule type="cellIs" priority="267" dxfId="688" operator="greaterThan">
      <formula>AK27</formula>
    </cfRule>
  </conditionalFormatting>
  <conditionalFormatting sqref="AJ28">
    <cfRule type="cellIs" priority="266" dxfId="688" operator="greaterThan">
      <formula>AK28</formula>
    </cfRule>
  </conditionalFormatting>
  <conditionalFormatting sqref="AJ29">
    <cfRule type="cellIs" priority="265" dxfId="688" operator="greaterThan">
      <formula>AK29</formula>
    </cfRule>
  </conditionalFormatting>
  <conditionalFormatting sqref="AJ30">
    <cfRule type="cellIs" priority="264" dxfId="688" operator="greaterThan">
      <formula>AK30</formula>
    </cfRule>
  </conditionalFormatting>
  <conditionalFormatting sqref="AJ31">
    <cfRule type="cellIs" priority="263" dxfId="688" operator="greaterThan">
      <formula>AK31</formula>
    </cfRule>
  </conditionalFormatting>
  <conditionalFormatting sqref="AJ32">
    <cfRule type="cellIs" priority="262" dxfId="688" operator="greaterThan">
      <formula>AK32</formula>
    </cfRule>
  </conditionalFormatting>
  <conditionalFormatting sqref="AJ33">
    <cfRule type="cellIs" priority="261" dxfId="688" operator="greaterThan">
      <formula>AK33</formula>
    </cfRule>
  </conditionalFormatting>
  <conditionalFormatting sqref="AJ34">
    <cfRule type="cellIs" priority="260" dxfId="688" operator="greaterThan">
      <formula>AK34</formula>
    </cfRule>
  </conditionalFormatting>
  <conditionalFormatting sqref="AJ35">
    <cfRule type="cellIs" priority="259" dxfId="688" operator="greaterThan">
      <formula>AK35</formula>
    </cfRule>
  </conditionalFormatting>
  <conditionalFormatting sqref="AJ36">
    <cfRule type="cellIs" priority="258" dxfId="688" operator="greaterThan">
      <formula>AK36</formula>
    </cfRule>
  </conditionalFormatting>
  <conditionalFormatting sqref="AJ37">
    <cfRule type="cellIs" priority="257" dxfId="688" operator="greaterThan">
      <formula>AK37</formula>
    </cfRule>
  </conditionalFormatting>
  <conditionalFormatting sqref="AJ38">
    <cfRule type="cellIs" priority="256" dxfId="688" operator="greaterThan">
      <formula>AK38</formula>
    </cfRule>
  </conditionalFormatting>
  <conditionalFormatting sqref="AJ39">
    <cfRule type="cellIs" priority="255" dxfId="688" operator="greaterThan">
      <formula>AK39</formula>
    </cfRule>
  </conditionalFormatting>
  <conditionalFormatting sqref="AJ40">
    <cfRule type="cellIs" priority="254" dxfId="688" operator="greaterThan">
      <formula>AK40</formula>
    </cfRule>
  </conditionalFormatting>
  <conditionalFormatting sqref="AJ41">
    <cfRule type="cellIs" priority="253" dxfId="688" operator="greaterThan">
      <formula>AK41</formula>
    </cfRule>
  </conditionalFormatting>
  <conditionalFormatting sqref="AJ42">
    <cfRule type="cellIs" priority="252" dxfId="688" operator="greaterThan">
      <formula>AK42</formula>
    </cfRule>
  </conditionalFormatting>
  <conditionalFormatting sqref="AJ43">
    <cfRule type="cellIs" priority="251" dxfId="688" operator="greaterThan">
      <formula>AK43</formula>
    </cfRule>
  </conditionalFormatting>
  <conditionalFormatting sqref="AJ44">
    <cfRule type="cellIs" priority="250" dxfId="688" operator="greaterThan">
      <formula>AK44</formula>
    </cfRule>
  </conditionalFormatting>
  <conditionalFormatting sqref="AJ45">
    <cfRule type="cellIs" priority="249" dxfId="688" operator="greaterThan">
      <formula>AK45</formula>
    </cfRule>
  </conditionalFormatting>
  <conditionalFormatting sqref="AL6:AL45">
    <cfRule type="cellIs" priority="248" dxfId="688" operator="greaterThan">
      <formula>AM6</formula>
    </cfRule>
  </conditionalFormatting>
  <conditionalFormatting sqref="AL6:AL45">
    <cfRule type="cellIs" priority="247" dxfId="688" operator="greaterThan">
      <formula>AM6</formula>
    </cfRule>
  </conditionalFormatting>
  <conditionalFormatting sqref="AL6:AL45">
    <cfRule type="cellIs" priority="246" dxfId="688" operator="greaterThan">
      <formula>AM6</formula>
    </cfRule>
  </conditionalFormatting>
  <conditionalFormatting sqref="AL6:AL45">
    <cfRule type="cellIs" priority="245" dxfId="688" operator="greaterThan">
      <formula>AM6</formula>
    </cfRule>
  </conditionalFormatting>
  <conditionalFormatting sqref="AL6:AL45">
    <cfRule type="cellIs" priority="244" dxfId="688" operator="greaterThan">
      <formula>AM6</formula>
    </cfRule>
  </conditionalFormatting>
  <conditionalFormatting sqref="AL6:AL45">
    <cfRule type="cellIs" priority="243" dxfId="688" operator="greaterThan">
      <formula>AM6</formula>
    </cfRule>
  </conditionalFormatting>
  <conditionalFormatting sqref="AL6:AL45">
    <cfRule type="cellIs" priority="242" dxfId="688" operator="greaterThan">
      <formula>AM6</formula>
    </cfRule>
  </conditionalFormatting>
  <conditionalFormatting sqref="AL6:AL45">
    <cfRule type="cellIs" priority="241" dxfId="688" operator="greaterThan">
      <formula>AM6</formula>
    </cfRule>
  </conditionalFormatting>
  <conditionalFormatting sqref="AL6:AL45">
    <cfRule type="cellIs" priority="240" dxfId="688" operator="greaterThan">
      <formula>AM6</formula>
    </cfRule>
  </conditionalFormatting>
  <conditionalFormatting sqref="AL6">
    <cfRule type="cellIs" priority="239" dxfId="688" operator="greaterThan">
      <formula>AM6</formula>
    </cfRule>
  </conditionalFormatting>
  <conditionalFormatting sqref="AL8">
    <cfRule type="cellIs" priority="238" dxfId="688" operator="greaterThan">
      <formula>AM8</formula>
    </cfRule>
  </conditionalFormatting>
  <conditionalFormatting sqref="AL9">
    <cfRule type="cellIs" priority="237" dxfId="688" operator="greaterThan">
      <formula>AM9</formula>
    </cfRule>
  </conditionalFormatting>
  <conditionalFormatting sqref="AL7">
    <cfRule type="cellIs" priority="236" dxfId="688" operator="greaterThan">
      <formula>AM7</formula>
    </cfRule>
  </conditionalFormatting>
  <conditionalFormatting sqref="AL10">
    <cfRule type="cellIs" priority="235" dxfId="688" operator="greaterThan">
      <formula>AM10</formula>
    </cfRule>
  </conditionalFormatting>
  <conditionalFormatting sqref="AL11">
    <cfRule type="cellIs" priority="234" dxfId="688" operator="greaterThan">
      <formula>AM11</formula>
    </cfRule>
  </conditionalFormatting>
  <conditionalFormatting sqref="AL12">
    <cfRule type="cellIs" priority="233" dxfId="688" operator="greaterThan">
      <formula>AM12</formula>
    </cfRule>
  </conditionalFormatting>
  <conditionalFormatting sqref="AL13">
    <cfRule type="cellIs" priority="232" dxfId="688" operator="greaterThan">
      <formula>AM13</formula>
    </cfRule>
  </conditionalFormatting>
  <conditionalFormatting sqref="AL14">
    <cfRule type="cellIs" priority="231" dxfId="688" operator="greaterThan">
      <formula>AM14</formula>
    </cfRule>
  </conditionalFormatting>
  <conditionalFormatting sqref="AL15">
    <cfRule type="cellIs" priority="230" dxfId="688" operator="greaterThan">
      <formula>AM15</formula>
    </cfRule>
  </conditionalFormatting>
  <conditionalFormatting sqref="AL16">
    <cfRule type="cellIs" priority="229" dxfId="688" operator="greaterThan">
      <formula>AM16</formula>
    </cfRule>
  </conditionalFormatting>
  <conditionalFormatting sqref="AL17">
    <cfRule type="cellIs" priority="228" dxfId="688" operator="greaterThan">
      <formula>AM17</formula>
    </cfRule>
  </conditionalFormatting>
  <conditionalFormatting sqref="AL18">
    <cfRule type="cellIs" priority="227" dxfId="688" operator="greaterThan">
      <formula>AM18</formula>
    </cfRule>
  </conditionalFormatting>
  <conditionalFormatting sqref="AL19">
    <cfRule type="cellIs" priority="226" dxfId="688" operator="greaterThan">
      <formula>AM19</formula>
    </cfRule>
  </conditionalFormatting>
  <conditionalFormatting sqref="AL20">
    <cfRule type="cellIs" priority="225" dxfId="688" operator="greaterThan">
      <formula>AM20</formula>
    </cfRule>
  </conditionalFormatting>
  <conditionalFormatting sqref="AL21">
    <cfRule type="cellIs" priority="224" dxfId="688" operator="greaterThan">
      <formula>AM21</formula>
    </cfRule>
  </conditionalFormatting>
  <conditionalFormatting sqref="AL22">
    <cfRule type="cellIs" priority="223" dxfId="688" operator="greaterThan">
      <formula>AM22</formula>
    </cfRule>
  </conditionalFormatting>
  <conditionalFormatting sqref="AL23">
    <cfRule type="cellIs" priority="222" dxfId="688" operator="greaterThan">
      <formula>AM23</formula>
    </cfRule>
  </conditionalFormatting>
  <conditionalFormatting sqref="AL24">
    <cfRule type="cellIs" priority="221" dxfId="688" operator="greaterThan">
      <formula>AM24</formula>
    </cfRule>
  </conditionalFormatting>
  <conditionalFormatting sqref="AL25">
    <cfRule type="cellIs" priority="220" dxfId="688" operator="greaterThan">
      <formula>AM25</formula>
    </cfRule>
  </conditionalFormatting>
  <conditionalFormatting sqref="AL26">
    <cfRule type="cellIs" priority="219" dxfId="688" operator="greaterThan">
      <formula>AM26</formula>
    </cfRule>
  </conditionalFormatting>
  <conditionalFormatting sqref="AL27">
    <cfRule type="cellIs" priority="218" dxfId="688" operator="greaterThan">
      <formula>AM27</formula>
    </cfRule>
  </conditionalFormatting>
  <conditionalFormatting sqref="AL28">
    <cfRule type="cellIs" priority="217" dxfId="688" operator="greaterThan">
      <formula>AM28</formula>
    </cfRule>
  </conditionalFormatting>
  <conditionalFormatting sqref="AL29">
    <cfRule type="cellIs" priority="216" dxfId="688" operator="greaterThan">
      <formula>AM29</formula>
    </cfRule>
  </conditionalFormatting>
  <conditionalFormatting sqref="AL30">
    <cfRule type="cellIs" priority="215" dxfId="688" operator="greaterThan">
      <formula>AM30</formula>
    </cfRule>
  </conditionalFormatting>
  <conditionalFormatting sqref="AL31">
    <cfRule type="cellIs" priority="214" dxfId="688" operator="greaterThan">
      <formula>AM31</formula>
    </cfRule>
  </conditionalFormatting>
  <conditionalFormatting sqref="AL32">
    <cfRule type="cellIs" priority="213" dxfId="688" operator="greaterThan">
      <formula>AM32</formula>
    </cfRule>
  </conditionalFormatting>
  <conditionalFormatting sqref="AL33">
    <cfRule type="cellIs" priority="212" dxfId="688" operator="greaterThan">
      <formula>AM33</formula>
    </cfRule>
  </conditionalFormatting>
  <conditionalFormatting sqref="AL34">
    <cfRule type="cellIs" priority="211" dxfId="688" operator="greaterThan">
      <formula>AM34</formula>
    </cfRule>
  </conditionalFormatting>
  <conditionalFormatting sqref="AL35">
    <cfRule type="cellIs" priority="210" dxfId="688" operator="greaterThan">
      <formula>AM35</formula>
    </cfRule>
  </conditionalFormatting>
  <conditionalFormatting sqref="AL36">
    <cfRule type="cellIs" priority="209" dxfId="688" operator="greaterThan">
      <formula>AM36</formula>
    </cfRule>
  </conditionalFormatting>
  <conditionalFormatting sqref="AL37">
    <cfRule type="cellIs" priority="208" dxfId="688" operator="greaterThan">
      <formula>AM37</formula>
    </cfRule>
  </conditionalFormatting>
  <conditionalFormatting sqref="AL38">
    <cfRule type="cellIs" priority="207" dxfId="688" operator="greaterThan">
      <formula>AM38</formula>
    </cfRule>
  </conditionalFormatting>
  <conditionalFormatting sqref="AL39">
    <cfRule type="cellIs" priority="206" dxfId="688" operator="greaterThan">
      <formula>AM39</formula>
    </cfRule>
  </conditionalFormatting>
  <conditionalFormatting sqref="AL40">
    <cfRule type="cellIs" priority="205" dxfId="688" operator="greaterThan">
      <formula>AM40</formula>
    </cfRule>
  </conditionalFormatting>
  <conditionalFormatting sqref="AL41">
    <cfRule type="cellIs" priority="204" dxfId="688" operator="greaterThan">
      <formula>AM41</formula>
    </cfRule>
  </conditionalFormatting>
  <conditionalFormatting sqref="AL42">
    <cfRule type="cellIs" priority="203" dxfId="688" operator="greaterThan">
      <formula>AM42</formula>
    </cfRule>
  </conditionalFormatting>
  <conditionalFormatting sqref="AL43">
    <cfRule type="cellIs" priority="202" dxfId="688" operator="greaterThan">
      <formula>AM43</formula>
    </cfRule>
  </conditionalFormatting>
  <conditionalFormatting sqref="AL44">
    <cfRule type="cellIs" priority="201" dxfId="688" operator="greaterThan">
      <formula>AM44</formula>
    </cfRule>
  </conditionalFormatting>
  <conditionalFormatting sqref="AL45">
    <cfRule type="cellIs" priority="200" dxfId="688" operator="greaterThan">
      <formula>AM45</formula>
    </cfRule>
  </conditionalFormatting>
  <conditionalFormatting sqref="AN6:AN45">
    <cfRule type="cellIs" priority="199" dxfId="688" operator="greaterThan">
      <formula>AO6</formula>
    </cfRule>
  </conditionalFormatting>
  <conditionalFormatting sqref="AN6:AN45">
    <cfRule type="cellIs" priority="198" dxfId="688" operator="greaterThan">
      <formula>AO6</formula>
    </cfRule>
  </conditionalFormatting>
  <conditionalFormatting sqref="AN6:AN45">
    <cfRule type="cellIs" priority="197" dxfId="688" operator="greaterThan">
      <formula>AO6</formula>
    </cfRule>
  </conditionalFormatting>
  <conditionalFormatting sqref="AN6:AN45">
    <cfRule type="cellIs" priority="196" dxfId="688" operator="greaterThan">
      <formula>AO6</formula>
    </cfRule>
  </conditionalFormatting>
  <conditionalFormatting sqref="AN6:AN45">
    <cfRule type="cellIs" priority="195" dxfId="688" operator="greaterThan">
      <formula>AO6</formula>
    </cfRule>
  </conditionalFormatting>
  <conditionalFormatting sqref="AN6:AN45">
    <cfRule type="cellIs" priority="194" dxfId="688" operator="greaterThan">
      <formula>AO6</formula>
    </cfRule>
  </conditionalFormatting>
  <conditionalFormatting sqref="AN6:AN45">
    <cfRule type="cellIs" priority="193" dxfId="688" operator="greaterThan">
      <formula>AO6</formula>
    </cfRule>
  </conditionalFormatting>
  <conditionalFormatting sqref="AN6:AN45">
    <cfRule type="cellIs" priority="192" dxfId="688" operator="greaterThan">
      <formula>AO6</formula>
    </cfRule>
  </conditionalFormatting>
  <conditionalFormatting sqref="AN6:AN45">
    <cfRule type="cellIs" priority="191" dxfId="688" operator="greaterThan">
      <formula>AO6</formula>
    </cfRule>
  </conditionalFormatting>
  <conditionalFormatting sqref="AN6:AN45">
    <cfRule type="cellIs" priority="190" dxfId="688" operator="greaterThan">
      <formula>AO6</formula>
    </cfRule>
  </conditionalFormatting>
  <conditionalFormatting sqref="AN6">
    <cfRule type="cellIs" priority="189" dxfId="688" operator="greaterThan">
      <formula>AO6</formula>
    </cfRule>
  </conditionalFormatting>
  <conditionalFormatting sqref="AN8">
    <cfRule type="cellIs" priority="188" dxfId="688" operator="greaterThan">
      <formula>AO8</formula>
    </cfRule>
  </conditionalFormatting>
  <conditionalFormatting sqref="AN9">
    <cfRule type="cellIs" priority="187" dxfId="688" operator="greaterThan">
      <formula>AO9</formula>
    </cfRule>
  </conditionalFormatting>
  <conditionalFormatting sqref="AN7">
    <cfRule type="cellIs" priority="186" dxfId="688" operator="greaterThan">
      <formula>AO7</formula>
    </cfRule>
  </conditionalFormatting>
  <conditionalFormatting sqref="AN10">
    <cfRule type="cellIs" priority="185" dxfId="688" operator="greaterThan">
      <formula>AO10</formula>
    </cfRule>
  </conditionalFormatting>
  <conditionalFormatting sqref="AN11">
    <cfRule type="cellIs" priority="184" dxfId="688" operator="greaterThan">
      <formula>AO11</formula>
    </cfRule>
  </conditionalFormatting>
  <conditionalFormatting sqref="AN12">
    <cfRule type="cellIs" priority="183" dxfId="688" operator="greaterThan">
      <formula>AO12</formula>
    </cfRule>
  </conditionalFormatting>
  <conditionalFormatting sqref="AN13">
    <cfRule type="cellIs" priority="182" dxfId="688" operator="greaterThan">
      <formula>AO13</formula>
    </cfRule>
  </conditionalFormatting>
  <conditionalFormatting sqref="AN14">
    <cfRule type="cellIs" priority="181" dxfId="688" operator="greaterThan">
      <formula>AO14</formula>
    </cfRule>
  </conditionalFormatting>
  <conditionalFormatting sqref="AN15">
    <cfRule type="cellIs" priority="180" dxfId="688" operator="greaterThan">
      <formula>AO15</formula>
    </cfRule>
  </conditionalFormatting>
  <conditionalFormatting sqref="AN16">
    <cfRule type="cellIs" priority="179" dxfId="688" operator="greaterThan">
      <formula>AO16</formula>
    </cfRule>
  </conditionalFormatting>
  <conditionalFormatting sqref="AN17">
    <cfRule type="cellIs" priority="178" dxfId="688" operator="greaterThan">
      <formula>AO17</formula>
    </cfRule>
  </conditionalFormatting>
  <conditionalFormatting sqref="AN18">
    <cfRule type="cellIs" priority="177" dxfId="688" operator="greaterThan">
      <formula>AO18</formula>
    </cfRule>
  </conditionalFormatting>
  <conditionalFormatting sqref="AN19">
    <cfRule type="cellIs" priority="176" dxfId="688" operator="greaterThan">
      <formula>AO19</formula>
    </cfRule>
  </conditionalFormatting>
  <conditionalFormatting sqref="AN20">
    <cfRule type="cellIs" priority="175" dxfId="688" operator="greaterThan">
      <formula>AO20</formula>
    </cfRule>
  </conditionalFormatting>
  <conditionalFormatting sqref="AN21">
    <cfRule type="cellIs" priority="174" dxfId="688" operator="greaterThan">
      <formula>AO21</formula>
    </cfRule>
  </conditionalFormatting>
  <conditionalFormatting sqref="AN22">
    <cfRule type="cellIs" priority="173" dxfId="688" operator="greaterThan">
      <formula>AO22</formula>
    </cfRule>
  </conditionalFormatting>
  <conditionalFormatting sqref="AN23">
    <cfRule type="cellIs" priority="172" dxfId="688" operator="greaterThan">
      <formula>AO23</formula>
    </cfRule>
  </conditionalFormatting>
  <conditionalFormatting sqref="AN24">
    <cfRule type="cellIs" priority="171" dxfId="688" operator="greaterThan">
      <formula>AO24</formula>
    </cfRule>
  </conditionalFormatting>
  <conditionalFormatting sqref="AN25">
    <cfRule type="cellIs" priority="170" dxfId="688" operator="greaterThan">
      <formula>AO25</formula>
    </cfRule>
  </conditionalFormatting>
  <conditionalFormatting sqref="AN26">
    <cfRule type="cellIs" priority="169" dxfId="688" operator="greaterThan">
      <formula>AO26</formula>
    </cfRule>
  </conditionalFormatting>
  <conditionalFormatting sqref="AN27">
    <cfRule type="cellIs" priority="168" dxfId="688" operator="greaterThan">
      <formula>AO27</formula>
    </cfRule>
  </conditionalFormatting>
  <conditionalFormatting sqref="AN28">
    <cfRule type="cellIs" priority="167" dxfId="688" operator="greaterThan">
      <formula>AO28</formula>
    </cfRule>
  </conditionalFormatting>
  <conditionalFormatting sqref="AN29">
    <cfRule type="cellIs" priority="166" dxfId="688" operator="greaterThan">
      <formula>AO29</formula>
    </cfRule>
  </conditionalFormatting>
  <conditionalFormatting sqref="AN30">
    <cfRule type="cellIs" priority="165" dxfId="688" operator="greaterThan">
      <formula>AO30</formula>
    </cfRule>
  </conditionalFormatting>
  <conditionalFormatting sqref="AN31">
    <cfRule type="cellIs" priority="164" dxfId="688" operator="greaterThan">
      <formula>AO31</formula>
    </cfRule>
  </conditionalFormatting>
  <conditionalFormatting sqref="AN32">
    <cfRule type="cellIs" priority="163" dxfId="688" operator="greaterThan">
      <formula>AO32</formula>
    </cfRule>
  </conditionalFormatting>
  <conditionalFormatting sqref="AN33">
    <cfRule type="cellIs" priority="162" dxfId="688" operator="greaterThan">
      <formula>AO33</formula>
    </cfRule>
  </conditionalFormatting>
  <conditionalFormatting sqref="AN34">
    <cfRule type="cellIs" priority="161" dxfId="688" operator="greaterThan">
      <formula>AO34</formula>
    </cfRule>
  </conditionalFormatting>
  <conditionalFormatting sqref="AN35">
    <cfRule type="cellIs" priority="160" dxfId="688" operator="greaterThan">
      <formula>AO35</formula>
    </cfRule>
  </conditionalFormatting>
  <conditionalFormatting sqref="AN36">
    <cfRule type="cellIs" priority="159" dxfId="688" operator="greaterThan">
      <formula>AO36</formula>
    </cfRule>
  </conditionalFormatting>
  <conditionalFormatting sqref="AN37">
    <cfRule type="cellIs" priority="158" dxfId="688" operator="greaterThan">
      <formula>AO37</formula>
    </cfRule>
  </conditionalFormatting>
  <conditionalFormatting sqref="AN38">
    <cfRule type="cellIs" priority="157" dxfId="688" operator="greaterThan">
      <formula>AO38</formula>
    </cfRule>
  </conditionalFormatting>
  <conditionalFormatting sqref="AN39">
    <cfRule type="cellIs" priority="156" dxfId="688" operator="greaterThan">
      <formula>AO39</formula>
    </cfRule>
  </conditionalFormatting>
  <conditionalFormatting sqref="AN40">
    <cfRule type="cellIs" priority="155" dxfId="688" operator="greaterThan">
      <formula>AO40</formula>
    </cfRule>
  </conditionalFormatting>
  <conditionalFormatting sqref="AN41">
    <cfRule type="cellIs" priority="154" dxfId="688" operator="greaterThan">
      <formula>AO41</formula>
    </cfRule>
  </conditionalFormatting>
  <conditionalFormatting sqref="AN42">
    <cfRule type="cellIs" priority="153" dxfId="688" operator="greaterThan">
      <formula>AO42</formula>
    </cfRule>
  </conditionalFormatting>
  <conditionalFormatting sqref="AN43">
    <cfRule type="cellIs" priority="152" dxfId="688" operator="greaterThan">
      <formula>AO43</formula>
    </cfRule>
  </conditionalFormatting>
  <conditionalFormatting sqref="AN44">
    <cfRule type="cellIs" priority="151" dxfId="688" operator="greaterThan">
      <formula>AO44</formula>
    </cfRule>
  </conditionalFormatting>
  <conditionalFormatting sqref="AN45">
    <cfRule type="cellIs" priority="150" dxfId="688" operator="greaterThan">
      <formula>AO45</formula>
    </cfRule>
  </conditionalFormatting>
  <conditionalFormatting sqref="P18">
    <cfRule type="cellIs" priority="98" dxfId="688" operator="greaterThan">
      <formula>Q18</formula>
    </cfRule>
  </conditionalFormatting>
  <conditionalFormatting sqref="W21 Y18 AA18">
    <cfRule type="cellIs" priority="97" dxfId="688" operator="greaterThan">
      <formula>X18</formula>
    </cfRule>
  </conditionalFormatting>
  <conditionalFormatting sqref="W22 Y19 AA19">
    <cfRule type="cellIs" priority="96" dxfId="688" operator="greaterThan">
      <formula>X19</formula>
    </cfRule>
  </conditionalFormatting>
  <conditionalFormatting sqref="Y20">
    <cfRule type="cellIs" priority="95" dxfId="688" operator="greaterThan">
      <formula>Z20</formula>
    </cfRule>
  </conditionalFormatting>
  <conditionalFormatting sqref="Y28">
    <cfRule type="cellIs" priority="94" dxfId="688" operator="greaterThan">
      <formula>Z28</formula>
    </cfRule>
  </conditionalFormatting>
  <conditionalFormatting sqref="AF6:AF36">
    <cfRule type="cellIs" priority="93" dxfId="688" operator="greaterThan">
      <formula>AG6</formula>
    </cfRule>
  </conditionalFormatting>
  <conditionalFormatting sqref="AF40:AF45">
    <cfRule type="cellIs" priority="92" dxfId="688" operator="greaterThan">
      <formula>AG40</formula>
    </cfRule>
  </conditionalFormatting>
  <conditionalFormatting sqref="AH10">
    <cfRule type="cellIs" priority="91" dxfId="688" operator="greaterThan">
      <formula>AI10</formula>
    </cfRule>
  </conditionalFormatting>
  <conditionalFormatting sqref="AH15:AH24">
    <cfRule type="cellIs" priority="90" dxfId="688" operator="greaterThan">
      <formula>AI15</formula>
    </cfRule>
  </conditionalFormatting>
  <conditionalFormatting sqref="AH27:AH45">
    <cfRule type="cellIs" priority="89" dxfId="688" operator="greaterThan">
      <formula>AI27</formula>
    </cfRule>
  </conditionalFormatting>
  <conditionalFormatting sqref="AJ6:AJ26">
    <cfRule type="cellIs" priority="88" dxfId="688" operator="greaterThan">
      <formula>AK6</formula>
    </cfRule>
  </conditionalFormatting>
  <conditionalFormatting sqref="AJ28">
    <cfRule type="cellIs" priority="87" dxfId="688" operator="greaterThan">
      <formula>AK28</formula>
    </cfRule>
  </conditionalFormatting>
  <conditionalFormatting sqref="AJ30">
    <cfRule type="cellIs" priority="86" dxfId="688" operator="greaterThan">
      <formula>AK30</formula>
    </cfRule>
  </conditionalFormatting>
  <conditionalFormatting sqref="AJ32:AJ45">
    <cfRule type="cellIs" priority="85" dxfId="688" operator="greaterThan">
      <formula>AK32</formula>
    </cfRule>
  </conditionalFormatting>
  <conditionalFormatting sqref="AL7:AL9">
    <cfRule type="cellIs" priority="84" dxfId="688" operator="greaterThan">
      <formula>AM7</formula>
    </cfRule>
  </conditionalFormatting>
  <conditionalFormatting sqref="AL13">
    <cfRule type="cellIs" priority="83" dxfId="688" operator="greaterThan">
      <formula>AM13</formula>
    </cfRule>
  </conditionalFormatting>
  <conditionalFormatting sqref="AL16:AL23">
    <cfRule type="cellIs" priority="82" dxfId="688" operator="greaterThan">
      <formula>AM16</formula>
    </cfRule>
  </conditionalFormatting>
  <conditionalFormatting sqref="AL28:AL29">
    <cfRule type="cellIs" priority="81" dxfId="688" operator="greaterThan">
      <formula>AM28</formula>
    </cfRule>
  </conditionalFormatting>
  <conditionalFormatting sqref="AL31">
    <cfRule type="cellIs" priority="80" dxfId="688" operator="greaterThan">
      <formula>AM31</formula>
    </cfRule>
  </conditionalFormatting>
  <conditionalFormatting sqref="AL33:AL44">
    <cfRule type="cellIs" priority="79" dxfId="688" operator="greaterThan">
      <formula>AM33</formula>
    </cfRule>
  </conditionalFormatting>
  <conditionalFormatting sqref="AN6:AN17">
    <cfRule type="cellIs" priority="78" dxfId="688" operator="greaterThan">
      <formula>AO6</formula>
    </cfRule>
  </conditionalFormatting>
  <conditionalFormatting sqref="AN20:AN45">
    <cfRule type="cellIs" priority="77" dxfId="688" operator="greaterThan">
      <formula>AO20</formula>
    </cfRule>
  </conditionalFormatting>
  <conditionalFormatting sqref="AS6">
    <cfRule type="cellIs" priority="40" dxfId="688" operator="greaterThan">
      <formula>AT6</formula>
    </cfRule>
  </conditionalFormatting>
  <conditionalFormatting sqref="AS8">
    <cfRule type="cellIs" priority="39" dxfId="688" operator="greaterThan">
      <formula>AT8</formula>
    </cfRule>
  </conditionalFormatting>
  <conditionalFormatting sqref="AS9">
    <cfRule type="cellIs" priority="38" dxfId="688" operator="greaterThan">
      <formula>AT9</formula>
    </cfRule>
  </conditionalFormatting>
  <conditionalFormatting sqref="AS7">
    <cfRule type="cellIs" priority="37" dxfId="688" operator="greaterThan">
      <formula>AT7</formula>
    </cfRule>
  </conditionalFormatting>
  <conditionalFormatting sqref="AS10">
    <cfRule type="cellIs" priority="36" dxfId="688" operator="greaterThan">
      <formula>AT10</formula>
    </cfRule>
  </conditionalFormatting>
  <conditionalFormatting sqref="AS11">
    <cfRule type="cellIs" priority="35" dxfId="688" operator="greaterThan">
      <formula>AT11</formula>
    </cfRule>
  </conditionalFormatting>
  <conditionalFormatting sqref="AS12">
    <cfRule type="cellIs" priority="34" dxfId="688" operator="greaterThan">
      <formula>AT12</formula>
    </cfRule>
  </conditionalFormatting>
  <conditionalFormatting sqref="AS13">
    <cfRule type="cellIs" priority="33" dxfId="688" operator="greaterThan">
      <formula>AT13</formula>
    </cfRule>
  </conditionalFormatting>
  <conditionalFormatting sqref="AS14">
    <cfRule type="cellIs" priority="32" dxfId="688" operator="greaterThan">
      <formula>AT14</formula>
    </cfRule>
  </conditionalFormatting>
  <conditionalFormatting sqref="AS15">
    <cfRule type="cellIs" priority="31" dxfId="688" operator="greaterThan">
      <formula>AT15</formula>
    </cfRule>
  </conditionalFormatting>
  <conditionalFormatting sqref="AS16">
    <cfRule type="cellIs" priority="30" dxfId="688" operator="greaterThan">
      <formula>AT16</formula>
    </cfRule>
  </conditionalFormatting>
  <conditionalFormatting sqref="AS17">
    <cfRule type="cellIs" priority="29" dxfId="688" operator="greaterThan">
      <formula>AT17</formula>
    </cfRule>
  </conditionalFormatting>
  <conditionalFormatting sqref="AS18">
    <cfRule type="cellIs" priority="28" dxfId="688" operator="greaterThan">
      <formula>AT18</formula>
    </cfRule>
  </conditionalFormatting>
  <conditionalFormatting sqref="AS19">
    <cfRule type="cellIs" priority="27" dxfId="688" operator="greaterThan">
      <formula>AT19</formula>
    </cfRule>
  </conditionalFormatting>
  <conditionalFormatting sqref="AS20">
    <cfRule type="cellIs" priority="26" dxfId="688" operator="greaterThan">
      <formula>AT20</formula>
    </cfRule>
  </conditionalFormatting>
  <conditionalFormatting sqref="AS21">
    <cfRule type="cellIs" priority="25" dxfId="688" operator="greaterThan">
      <formula>AT21</formula>
    </cfRule>
  </conditionalFormatting>
  <conditionalFormatting sqref="AS22">
    <cfRule type="cellIs" priority="24" dxfId="688" operator="greaterThan">
      <formula>AT22</formula>
    </cfRule>
  </conditionalFormatting>
  <conditionalFormatting sqref="AS23">
    <cfRule type="cellIs" priority="23" dxfId="688" operator="greaterThan">
      <formula>AT23</formula>
    </cfRule>
  </conditionalFormatting>
  <conditionalFormatting sqref="AS24">
    <cfRule type="cellIs" priority="22" dxfId="688" operator="greaterThan">
      <formula>AT24</formula>
    </cfRule>
  </conditionalFormatting>
  <conditionalFormatting sqref="AS25">
    <cfRule type="cellIs" priority="21" dxfId="688" operator="greaterThan">
      <formula>AT25</formula>
    </cfRule>
  </conditionalFormatting>
  <conditionalFormatting sqref="AS26">
    <cfRule type="cellIs" priority="20" dxfId="688" operator="greaterThan">
      <formula>AT26</formula>
    </cfRule>
  </conditionalFormatting>
  <conditionalFormatting sqref="AS27">
    <cfRule type="cellIs" priority="19" dxfId="688" operator="greaterThan">
      <formula>AT27</formula>
    </cfRule>
  </conditionalFormatting>
  <conditionalFormatting sqref="AS28">
    <cfRule type="cellIs" priority="18" dxfId="688" operator="greaterThan">
      <formula>AT28</formula>
    </cfRule>
  </conditionalFormatting>
  <conditionalFormatting sqref="AS29">
    <cfRule type="cellIs" priority="17" dxfId="688" operator="greaterThan">
      <formula>AT29</formula>
    </cfRule>
  </conditionalFormatting>
  <conditionalFormatting sqref="AS30">
    <cfRule type="cellIs" priority="16" dxfId="688" operator="greaterThan">
      <formula>AT30</formula>
    </cfRule>
  </conditionalFormatting>
  <conditionalFormatting sqref="AS31">
    <cfRule type="cellIs" priority="15" dxfId="688" operator="greaterThan">
      <formula>AT31</formula>
    </cfRule>
  </conditionalFormatting>
  <conditionalFormatting sqref="AS32">
    <cfRule type="cellIs" priority="14" dxfId="688" operator="greaterThan">
      <formula>AT32</formula>
    </cfRule>
  </conditionalFormatting>
  <conditionalFormatting sqref="AS33">
    <cfRule type="cellIs" priority="13" dxfId="688" operator="greaterThan">
      <formula>AT33</formula>
    </cfRule>
  </conditionalFormatting>
  <conditionalFormatting sqref="AS34">
    <cfRule type="cellIs" priority="12" dxfId="688" operator="greaterThan">
      <formula>AT34</formula>
    </cfRule>
  </conditionalFormatting>
  <conditionalFormatting sqref="AS35">
    <cfRule type="cellIs" priority="11" dxfId="688" operator="greaterThan">
      <formula>AT35</formula>
    </cfRule>
  </conditionalFormatting>
  <conditionalFormatting sqref="AS36">
    <cfRule type="cellIs" priority="10" dxfId="688" operator="greaterThan">
      <formula>AT36</formula>
    </cfRule>
  </conditionalFormatting>
  <conditionalFormatting sqref="AS37">
    <cfRule type="cellIs" priority="9" dxfId="688" operator="greaterThan">
      <formula>AT37</formula>
    </cfRule>
  </conditionalFormatting>
  <conditionalFormatting sqref="AS38">
    <cfRule type="cellIs" priority="8" dxfId="688" operator="greaterThan">
      <formula>AT38</formula>
    </cfRule>
  </conditionalFormatting>
  <conditionalFormatting sqref="AS39">
    <cfRule type="cellIs" priority="7" dxfId="688" operator="greaterThan">
      <formula>AT39</formula>
    </cfRule>
  </conditionalFormatting>
  <conditionalFormatting sqref="AS40">
    <cfRule type="cellIs" priority="6" dxfId="688" operator="greaterThan">
      <formula>AT40</formula>
    </cfRule>
  </conditionalFormatting>
  <conditionalFormatting sqref="AS41">
    <cfRule type="cellIs" priority="5" dxfId="688" operator="greaterThan">
      <formula>AT41</formula>
    </cfRule>
  </conditionalFormatting>
  <conditionalFormatting sqref="AS42">
    <cfRule type="cellIs" priority="4" dxfId="688" operator="greaterThan">
      <formula>AT42</formula>
    </cfRule>
  </conditionalFormatting>
  <conditionalFormatting sqref="AS43">
    <cfRule type="cellIs" priority="3" dxfId="688" operator="greaterThan">
      <formula>AT43</formula>
    </cfRule>
  </conditionalFormatting>
  <conditionalFormatting sqref="AS44">
    <cfRule type="cellIs" priority="2" dxfId="688" operator="greaterThan">
      <formula>AT44</formula>
    </cfRule>
  </conditionalFormatting>
  <conditionalFormatting sqref="AS45">
    <cfRule type="cellIs" priority="1" dxfId="688" operator="greaterThan">
      <formula>AT45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2014-10-09T08:54:55Z</cp:lastPrinted>
  <dcterms:created xsi:type="dcterms:W3CDTF">2006-09-16T00:00:00Z</dcterms:created>
  <dcterms:modified xsi:type="dcterms:W3CDTF">2023-03-24T12:40:56Z</dcterms:modified>
  <cp:category/>
  <cp:version/>
  <cp:contentType/>
  <cp:contentStatus/>
</cp:coreProperties>
</file>