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8" windowHeight="11220" tabRatio="952" firstSheet="4" activeTab="15"/>
  </bookViews>
  <sheets>
    <sheet name="Протокол" sheetId="1" r:id="rId1"/>
    <sheet name="К.ФинЭк" sheetId="2" r:id="rId2"/>
    <sheet name="К.СоцВопрос" sheetId="3" r:id="rId3"/>
    <sheet name="Отделы-центры" sheetId="4" r:id="rId4"/>
    <sheet name="КАУ" sheetId="5" r:id="rId5"/>
    <sheet name="ЖКХ" sheetId="6" r:id="rId6"/>
    <sheet name="КУМИиЗР" sheetId="7" r:id="rId7"/>
    <sheet name="ШКОЛЫ" sheetId="8" r:id="rId8"/>
    <sheet name="ДУМА" sheetId="9" r:id="rId9"/>
    <sheet name="К.Образования" sheetId="10" r:id="rId10"/>
    <sheet name="МКУ УКС" sheetId="11" r:id="rId11"/>
    <sheet name="Архитектура" sheetId="12" r:id="rId12"/>
    <sheet name="УхтоИНфКульт" sheetId="13" r:id="rId13"/>
    <sheet name="Эстафета" sheetId="14" r:id="rId14"/>
    <sheet name="Свод" sheetId="15" r:id="rId15"/>
    <sheet name="Ступ" sheetId="16" r:id="rId16"/>
  </sheets>
  <definedNames/>
  <calcPr fullCalcOnLoad="1"/>
</workbook>
</file>

<file path=xl/sharedStrings.xml><?xml version="1.0" encoding="utf-8"?>
<sst xmlns="http://schemas.openxmlformats.org/spreadsheetml/2006/main" count="1142" uniqueCount="238">
  <si>
    <t xml:space="preserve">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</si>
  <si>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</si>
  <si>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дата выполнения: </t>
  </si>
  <si>
    <t xml:space="preserve">   </t>
  </si>
  <si>
    <t>№
 п/п</t>
  </si>
  <si>
    <t>Ф.И.О.</t>
  </si>
  <si>
    <t>ВИДЫ      ИСПЫТАНИЙ  (ТЕСТОВ)</t>
  </si>
  <si>
    <t xml:space="preserve">Сгибание и разгибание рук в упоре лежа на полу </t>
  </si>
  <si>
    <t>Очки</t>
  </si>
  <si>
    <t>Место</t>
  </si>
  <si>
    <t xml:space="preserve">Место выполнения </t>
  </si>
  <si>
    <t xml:space="preserve">Главный  судья соревнований _____________________/___________________________                                                                     </t>
  </si>
  <si>
    <t xml:space="preserve">Главный  секретарь соревнований_____________________/___________________________                                                                     </t>
  </si>
  <si>
    <t>Ступень</t>
  </si>
  <si>
    <t>№</t>
  </si>
  <si>
    <t>4+D13:M21</t>
  </si>
  <si>
    <t>ФИО</t>
  </si>
  <si>
    <t>пол</t>
  </si>
  <si>
    <t>УИН участника</t>
  </si>
  <si>
    <t>дата рождения</t>
  </si>
  <si>
    <t>Гиря 16 кг</t>
  </si>
  <si>
    <t xml:space="preserve">Наклон </t>
  </si>
  <si>
    <t xml:space="preserve">Прыжок в длину с места </t>
  </si>
  <si>
    <t xml:space="preserve">Поднимание туловища </t>
  </si>
  <si>
    <t>Подтягивание из виса на в/п</t>
  </si>
  <si>
    <t>2018 года</t>
  </si>
  <si>
    <t>Адрес выполнения:</t>
  </si>
  <si>
    <t>Вид испытания:</t>
  </si>
  <si>
    <t>Результат</t>
  </si>
  <si>
    <t>Судья на виде</t>
  </si>
  <si>
    <t>_______________</t>
  </si>
  <si>
    <t>Стрельба из эл.оружия (винтовки)</t>
  </si>
  <si>
    <t>Пол</t>
  </si>
  <si>
    <t>7</t>
  </si>
  <si>
    <t>8</t>
  </si>
  <si>
    <t>9</t>
  </si>
  <si>
    <t>10</t>
  </si>
  <si>
    <t>апреля</t>
  </si>
  <si>
    <t xml:space="preserve">Поднимание туловища    </t>
  </si>
  <si>
    <t xml:space="preserve">Подтягивание из виса на в/п    </t>
  </si>
  <si>
    <t xml:space="preserve">Рывок гири 16 кг        </t>
  </si>
  <si>
    <t>Команда</t>
  </si>
  <si>
    <t xml:space="preserve"> «07 »</t>
  </si>
  <si>
    <t xml:space="preserve">Великий Новгород, ул. Чудовская, д.7 </t>
  </si>
  <si>
    <t>XXV Спартакиада структурных подразделений Администрации Великого Новгорода,                                                                                                                              Думы Великого Новгорода и муниципальных учреждений Великого Новгорода</t>
  </si>
  <si>
    <t>Протокол XXV Спартакиады структурных подразделений Администрации Великого Новгорода, Думы Великого Новгорода и муниципальных учреждений Великого Новгорода</t>
  </si>
  <si>
    <t>XXV Спартакиада структурных подразделений Администрации Великого Новгорода, Думы Великого Новгорода и муниципальных учреждений Великого Новгорода</t>
  </si>
  <si>
    <t>Комитеты финансов и экономики</t>
  </si>
  <si>
    <t>Пенязь Сергей Михайлович</t>
  </si>
  <si>
    <t>Филев Алексей Леонидович</t>
  </si>
  <si>
    <t>Яковлева Наталья Сергеевна</t>
  </si>
  <si>
    <t>Рябинина Елена Николаевна</t>
  </si>
  <si>
    <t>Борисова Ольга Алексеевна</t>
  </si>
  <si>
    <t>17-53-0011364</t>
  </si>
  <si>
    <t>17-53-0011369</t>
  </si>
  <si>
    <t>17-53-0011370</t>
  </si>
  <si>
    <t>ж</t>
  </si>
  <si>
    <t>Комитет по социальным вопросам</t>
  </si>
  <si>
    <t>Цуканова Ольга Владимировна</t>
  </si>
  <si>
    <t>Смирнова Маргарита Александровна</t>
  </si>
  <si>
    <t>Василевская Валерия Михайловна</t>
  </si>
  <si>
    <t xml:space="preserve">Андрюхина Ольга Алексеевна </t>
  </si>
  <si>
    <t>Шаповал Светлана Аркадьевна</t>
  </si>
  <si>
    <t>18-53-0004167</t>
  </si>
  <si>
    <t>18-53-0003705</t>
  </si>
  <si>
    <t>18-53-0003701</t>
  </si>
  <si>
    <t>18-53-0004178</t>
  </si>
  <si>
    <t>17-53-0011335</t>
  </si>
  <si>
    <t>Сборная отделов - центров</t>
  </si>
  <si>
    <t>Коптева Ксения Борисовна</t>
  </si>
  <si>
    <t>Богданов Алексей Дмитриевич</t>
  </si>
  <si>
    <t>Филиппова Елена Владимировна</t>
  </si>
  <si>
    <t>Михайлова Алена Александровна</t>
  </si>
  <si>
    <t>Савельев Сергей Семенович</t>
  </si>
  <si>
    <t>м</t>
  </si>
  <si>
    <t xml:space="preserve">Контрольно-административное упр-е </t>
  </si>
  <si>
    <t>Ездакова Юлия Сергеевна</t>
  </si>
  <si>
    <t>Комелькова Лилия Александровна</t>
  </si>
  <si>
    <t>Пыжова Марина Викторовна</t>
  </si>
  <si>
    <t>Носова Екатерина Юрьевна</t>
  </si>
  <si>
    <t>Фролова Ирина Евгеньевна</t>
  </si>
  <si>
    <t>16-53-0017971</t>
  </si>
  <si>
    <t>16-53-0017351</t>
  </si>
  <si>
    <t>16-53-0017829</t>
  </si>
  <si>
    <t>16-53-0017426</t>
  </si>
  <si>
    <t>Комитет по управлению ЖКХ и ООС</t>
  </si>
  <si>
    <t>Тейдер Алексей Анатольевич</t>
  </si>
  <si>
    <t>Мигаль Николай Владимирович</t>
  </si>
  <si>
    <t>Киршонкова Валентина</t>
  </si>
  <si>
    <t>Зиновкина Светлана Валерьевна</t>
  </si>
  <si>
    <t>Ерофеева Елена Анатольевна</t>
  </si>
  <si>
    <t>17-53-0011464</t>
  </si>
  <si>
    <t>18-53-0004242</t>
  </si>
  <si>
    <t>18-53-0004259</t>
  </si>
  <si>
    <t>16-53-0016903</t>
  </si>
  <si>
    <t>16-53-0017624</t>
  </si>
  <si>
    <t>16-53-0017428</t>
  </si>
  <si>
    <t>КУМИ и ЗР</t>
  </si>
  <si>
    <t>Поздняков Олег Леонидович</t>
  </si>
  <si>
    <t>Быкова Лилия Сергеевна</t>
  </si>
  <si>
    <t>Мелкумянц Аветис Александрович</t>
  </si>
  <si>
    <t>Солдатова Елена Александровна</t>
  </si>
  <si>
    <t>6+</t>
  </si>
  <si>
    <t>8+</t>
  </si>
  <si>
    <t>7+</t>
  </si>
  <si>
    <t>9+</t>
  </si>
  <si>
    <t>ШКОЛЫ</t>
  </si>
  <si>
    <t>Синюков Александр Сергеевич</t>
  </si>
  <si>
    <t>15-53-0009596</t>
  </si>
  <si>
    <t>Кузнецова Ирина Викторовна</t>
  </si>
  <si>
    <t>17-53-0013493</t>
  </si>
  <si>
    <t>Дума Великого Новгорода</t>
  </si>
  <si>
    <t>Гетманский Андрей Викторович</t>
  </si>
  <si>
    <t>17-53-0011416</t>
  </si>
  <si>
    <t>17-53-0006754</t>
  </si>
  <si>
    <t>17-53-0010303</t>
  </si>
  <si>
    <t>17-53-0011372</t>
  </si>
  <si>
    <t>Весельев Юрий Михайлович</t>
  </si>
  <si>
    <t>Морозова Анастасия Романовна</t>
  </si>
  <si>
    <t>Крутиков Владислав Ярославович</t>
  </si>
  <si>
    <t>Комитет образования</t>
  </si>
  <si>
    <t>Гордеева Наталья Ивановна</t>
  </si>
  <si>
    <t>Толстых Игорь Николаевич</t>
  </si>
  <si>
    <t>Колосова Алла Анатольевна</t>
  </si>
  <si>
    <t>Воробьева Марина Петровна</t>
  </si>
  <si>
    <t>Петрянина Екатерина Владимировна</t>
  </si>
  <si>
    <t>Управление капитального строительства</t>
  </si>
  <si>
    <t>Васильев Александр Александрович</t>
  </si>
  <si>
    <t>Астахов Леонид Юрьевич</t>
  </si>
  <si>
    <t>Шашкин Александр Михайлович</t>
  </si>
  <si>
    <t>Здорнов Александр Сергеевич</t>
  </si>
  <si>
    <t>Вишняков Юрий Альбертович</t>
  </si>
  <si>
    <t>17-53-0006865</t>
  </si>
  <si>
    <t>18-53-0004114</t>
  </si>
  <si>
    <t>18-53-0004109</t>
  </si>
  <si>
    <t>18-53-0004110</t>
  </si>
  <si>
    <t>Соколова Наталья Васильевна</t>
  </si>
  <si>
    <t>17-53-0012648</t>
  </si>
  <si>
    <t>Чегуров Евгений Владимирович</t>
  </si>
  <si>
    <t>17-53-0012094</t>
  </si>
  <si>
    <t>10+</t>
  </si>
  <si>
    <t>Яковлев Сергей Валентинович</t>
  </si>
  <si>
    <t>Петрова Елена Дмитриевна</t>
  </si>
  <si>
    <t>Топилина Анастасия Викторовна</t>
  </si>
  <si>
    <t>Гегер Ольга Владимировна</t>
  </si>
  <si>
    <t>Гореликов Вадим Анатольевич</t>
  </si>
  <si>
    <t>15-53-0003320</t>
  </si>
  <si>
    <t xml:space="preserve">МАУ «Спортивная школа № 2», Великий Новгород, ул. Чудовская, д.7 </t>
  </si>
  <si>
    <t xml:space="preserve">МАУ «Спортивная школа  № 2», Великий Новгород, ул. Чудовская, д.7 </t>
  </si>
  <si>
    <t>Гребенюк Александр Вячеславович</t>
  </si>
  <si>
    <t>18-53-0004324</t>
  </si>
  <si>
    <t>18-53-0004370</t>
  </si>
  <si>
    <t>18-53-0004364</t>
  </si>
  <si>
    <t>17-53-0011353</t>
  </si>
  <si>
    <t>18-53-0004253</t>
  </si>
  <si>
    <t>Хиврич Константин Викторович</t>
  </si>
  <si>
    <t>18-53-0004312</t>
  </si>
  <si>
    <t>Александров Дмитрий Николаевич</t>
  </si>
  <si>
    <t>Игишев Сергей Григорьевич</t>
  </si>
  <si>
    <t>Лапшин Владимир Анатольевич</t>
  </si>
  <si>
    <t>Виноградова Людмила Викторовна</t>
  </si>
  <si>
    <t>УХТО, ИНФОРМАТИЗАЦИЯ, КУЛЬТУРА</t>
  </si>
  <si>
    <t xml:space="preserve">  Комитет архитектуры и градостроительства</t>
  </si>
  <si>
    <t>УХТО, Информатизация, культура</t>
  </si>
  <si>
    <t>Сумма очков 4  лучших видов</t>
  </si>
  <si>
    <t>Комитет архитектуры и градостроительства</t>
  </si>
  <si>
    <t xml:space="preserve">ПРОТОКОЛ СОРЕВНОВАНИЙ в ЭСТАФЕТЕ 
</t>
  </si>
  <si>
    <t>№ п/п</t>
  </si>
  <si>
    <t>в зачёт XXV Спартакиады структурных подразделений Администрации Великого Новгорода, Думы Великого Новгорода и муниципальных учреждений                 Великого Новгорода</t>
  </si>
  <si>
    <t>ИТОГОВЫЙ ПРОТОКОЛ</t>
  </si>
  <si>
    <t>Виды программы Спартакиады</t>
  </si>
  <si>
    <t>Итоговый результат</t>
  </si>
  <si>
    <t>ГТО</t>
  </si>
  <si>
    <t>ЭСТАФЕТА</t>
  </si>
  <si>
    <t xml:space="preserve">дата выполнения:                </t>
  </si>
  <si>
    <t>Бонус</t>
  </si>
  <si>
    <t>17-53-0011385</t>
  </si>
  <si>
    <t>17-53-0011359</t>
  </si>
  <si>
    <t>К фин. и экон.</t>
  </si>
  <si>
    <t>К по соц. Вопр.</t>
  </si>
  <si>
    <t xml:space="preserve">Контр.-адм. упр-е </t>
  </si>
  <si>
    <t>К. по упр. ЖКХ и ООС</t>
  </si>
  <si>
    <t>Дума В. Новгорода</t>
  </si>
  <si>
    <t>Упр. Кап. Строит.</t>
  </si>
  <si>
    <t>К. арх. и градостр.</t>
  </si>
  <si>
    <t>УХТО, Информ., культ.</t>
  </si>
  <si>
    <t>Сборн. отделов-центров</t>
  </si>
  <si>
    <t xml:space="preserve">дата выполнения:                 </t>
  </si>
  <si>
    <t>Протокол по ступеням участников XXV Спартакиады структурных подразделений Администрации Великого Новгорода,                                                                                                       Думы Великого Новгорода и муниципальных учреждений Великого Новгорода</t>
  </si>
  <si>
    <t>бонус</t>
  </si>
  <si>
    <t>время прохождения дистанции</t>
  </si>
  <si>
    <t>штраф</t>
  </si>
  <si>
    <t>результат с учетом штрафа</t>
  </si>
  <si>
    <t xml:space="preserve">место по времени </t>
  </si>
  <si>
    <t>Очки за занятое место</t>
  </si>
  <si>
    <t>Очки в общекомандный зачет</t>
  </si>
  <si>
    <t>сумма 4-х лучших</t>
  </si>
  <si>
    <t>место/очки</t>
  </si>
  <si>
    <t>итоговые очки п.4.+п.5</t>
  </si>
  <si>
    <t>итоговые очки п.8+п.9</t>
  </si>
  <si>
    <t>Сумма очков п.6+п.10</t>
  </si>
  <si>
    <t>18-53-0004412</t>
  </si>
  <si>
    <t>Платонов Леонид Семёнович</t>
  </si>
  <si>
    <t>2.26,5</t>
  </si>
  <si>
    <t>2.32,7</t>
  </si>
  <si>
    <t>2.20,9</t>
  </si>
  <si>
    <t>2.18,0</t>
  </si>
  <si>
    <t>2.01,1</t>
  </si>
  <si>
    <t>2.06,1</t>
  </si>
  <si>
    <t>2.38,8</t>
  </si>
  <si>
    <t>2.43,8</t>
  </si>
  <si>
    <t>1.56,5</t>
  </si>
  <si>
    <t>1.50,7</t>
  </si>
  <si>
    <t>1.55,7</t>
  </si>
  <si>
    <t>2.31,0</t>
  </si>
  <si>
    <t>1.46,1</t>
  </si>
  <si>
    <t>2.36,2</t>
  </si>
  <si>
    <t>2.06,2</t>
  </si>
  <si>
    <t>4-5</t>
  </si>
  <si>
    <t>8-10</t>
  </si>
  <si>
    <t>14-15</t>
  </si>
  <si>
    <t>9-10</t>
  </si>
  <si>
    <t>11-12</t>
  </si>
  <si>
    <t>8-9</t>
  </si>
  <si>
    <t>3-4</t>
  </si>
  <si>
    <t>12-13</t>
  </si>
  <si>
    <t>11-13</t>
  </si>
  <si>
    <t>Абсолютный зачет</t>
  </si>
  <si>
    <t>6-7</t>
  </si>
  <si>
    <t>6-8</t>
  </si>
  <si>
    <t>13-14</t>
  </si>
  <si>
    <t>5-6</t>
  </si>
  <si>
    <t>10-12</t>
  </si>
  <si>
    <t>24-25</t>
  </si>
  <si>
    <t>2-3</t>
  </si>
  <si>
    <t>7-8</t>
  </si>
  <si>
    <t>4-6</t>
  </si>
  <si>
    <t>19-20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</si>
</sst>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24" borderId="11" xfId="53" applyFont="1" applyFill="1" applyBorder="1" applyAlignment="1">
      <alignment horizontal="center" vertical="top"/>
      <protection/>
    </xf>
    <xf numFmtId="0" fontId="14" fillId="0" borderId="11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4" fontId="8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1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" fontId="14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4" fontId="14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11" xfId="53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textRotation="90"/>
    </xf>
    <xf numFmtId="0" fontId="6" fillId="0" borderId="0" xfId="0" applyFont="1" applyBorder="1" applyAlignment="1">
      <alignment vertical="center"/>
    </xf>
    <xf numFmtId="14" fontId="14" fillId="24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" fontId="11" fillId="0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left" vertical="center"/>
    </xf>
    <xf numFmtId="0" fontId="2" fillId="20" borderId="11" xfId="0" applyFont="1" applyFill="1" applyBorder="1" applyAlignment="1">
      <alignment horizontal="left" vertical="center" wrapText="1"/>
    </xf>
    <xf numFmtId="0" fontId="2" fillId="20" borderId="11" xfId="53" applyFont="1" applyFill="1" applyBorder="1" applyAlignment="1">
      <alignment horizontal="left" vertical="top"/>
      <protection/>
    </xf>
    <xf numFmtId="0" fontId="2" fillId="2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20" borderId="11" xfId="0" applyFont="1" applyFill="1" applyBorder="1" applyAlignment="1">
      <alignment vertical="center" wrapText="1"/>
    </xf>
    <xf numFmtId="0" fontId="2" fillId="2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20" borderId="1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4" fontId="14" fillId="24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vertical="center"/>
    </xf>
    <xf numFmtId="0" fontId="14" fillId="0" borderId="11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2" fontId="2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23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22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22" borderId="23" xfId="0" applyFont="1" applyFill="1" applyBorder="1" applyAlignment="1">
      <alignment horizontal="center" wrapText="1"/>
    </xf>
    <xf numFmtId="0" fontId="23" fillId="22" borderId="2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 shrinkToFit="1"/>
    </xf>
    <xf numFmtId="1" fontId="11" fillId="0" borderId="26" xfId="0" applyNumberFormat="1" applyFont="1" applyBorder="1" applyAlignment="1">
      <alignment horizontal="center" vertical="center"/>
    </xf>
    <xf numFmtId="0" fontId="11" fillId="22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shrinkToFit="1"/>
    </xf>
    <xf numFmtId="0" fontId="11" fillId="22" borderId="1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 shrinkToFit="1"/>
    </xf>
    <xf numFmtId="1" fontId="11" fillId="0" borderId="29" xfId="0" applyNumberFormat="1" applyFont="1" applyBorder="1" applyAlignment="1">
      <alignment horizontal="center" vertical="center"/>
    </xf>
    <xf numFmtId="0" fontId="11" fillId="22" borderId="29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shrinkToFit="1"/>
    </xf>
    <xf numFmtId="1" fontId="11" fillId="0" borderId="0" xfId="0" applyNumberFormat="1" applyFont="1" applyFill="1" applyBorder="1" applyAlignment="1">
      <alignment horizontal="center" vertical="center"/>
    </xf>
    <xf numFmtId="1" fontId="11" fillId="22" borderId="26" xfId="0" applyNumberFormat="1" applyFont="1" applyFill="1" applyBorder="1" applyAlignment="1">
      <alignment horizontal="center" vertical="center"/>
    </xf>
    <xf numFmtId="1" fontId="11" fillId="22" borderId="11" xfId="0" applyNumberFormat="1" applyFont="1" applyFill="1" applyBorder="1" applyAlignment="1">
      <alignment horizontal="center" vertical="center"/>
    </xf>
    <xf numFmtId="1" fontId="11" fillId="22" borderId="29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22" borderId="31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22" borderId="32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1" fillId="21" borderId="11" xfId="0" applyFont="1" applyFill="1" applyBorder="1" applyAlignment="1">
      <alignment vertical="center" wrapText="1"/>
    </xf>
    <xf numFmtId="1" fontId="10" fillId="0" borderId="11" xfId="0" applyNumberFormat="1" applyFont="1" applyBorder="1" applyAlignment="1">
      <alignment/>
    </xf>
    <xf numFmtId="0" fontId="14" fillId="0" borderId="1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2" fontId="9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textRotation="90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textRotation="90" wrapText="1"/>
    </xf>
    <xf numFmtId="1" fontId="7" fillId="0" borderId="12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25" borderId="48" xfId="0" applyFont="1" applyFill="1" applyBorder="1" applyAlignment="1">
      <alignment horizontal="center" vertical="center" wrapText="1"/>
    </xf>
    <xf numFmtId="0" fontId="9" fillId="25" borderId="49" xfId="0" applyFont="1" applyFill="1" applyBorder="1" applyAlignment="1">
      <alignment horizontal="center" vertical="center" wrapText="1"/>
    </xf>
    <xf numFmtId="0" fontId="9" fillId="25" borderId="50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5"/>
  <sheetViews>
    <sheetView zoomScalePageLayoutView="0" workbookViewId="0" topLeftCell="A49">
      <selection activeCell="D56" sqref="D56"/>
    </sheetView>
  </sheetViews>
  <sheetFormatPr defaultColWidth="9.140625" defaultRowHeight="15"/>
  <cols>
    <col min="1" max="1" width="3.140625" style="0" customWidth="1"/>
    <col min="2" max="2" width="37.421875" style="0" customWidth="1"/>
    <col min="3" max="3" width="11.421875" style="0" customWidth="1"/>
    <col min="4" max="4" width="10.28125" style="0" customWidth="1"/>
    <col min="6" max="6" width="19.00390625" style="0" customWidth="1"/>
    <col min="7" max="7" width="9.7109375" style="0" customWidth="1"/>
    <col min="8" max="8" width="8.28125" style="0" customWidth="1"/>
  </cols>
  <sheetData>
    <row r="2" spans="1:8" ht="33.75" customHeight="1">
      <c r="A2" s="260" t="s">
        <v>45</v>
      </c>
      <c r="B2" s="260"/>
      <c r="C2" s="260"/>
      <c r="D2" s="260"/>
      <c r="E2" s="260"/>
      <c r="F2" s="260"/>
      <c r="G2" s="260"/>
      <c r="H2" s="260"/>
    </row>
    <row r="3" spans="2:7" ht="15">
      <c r="B3" s="38" t="s">
        <v>2</v>
      </c>
      <c r="C3" s="34" t="s">
        <v>42</v>
      </c>
      <c r="D3" s="34" t="s">
        <v>37</v>
      </c>
      <c r="E3" s="4" t="s">
        <v>25</v>
      </c>
      <c r="F3" s="34"/>
      <c r="G3" s="34"/>
    </row>
    <row r="4" spans="1:7" ht="15">
      <c r="A4" s="4"/>
      <c r="B4" s="39" t="s">
        <v>26</v>
      </c>
      <c r="C4" s="250" t="s">
        <v>43</v>
      </c>
      <c r="D4" s="250"/>
      <c r="E4" s="250"/>
      <c r="F4" s="250"/>
      <c r="G4" s="250"/>
    </row>
    <row r="5" spans="1:8" ht="29.25" customHeight="1">
      <c r="A5" s="40"/>
      <c r="B5" s="40" t="s">
        <v>27</v>
      </c>
      <c r="C5" s="251"/>
      <c r="D5" s="252"/>
      <c r="E5" s="252"/>
      <c r="F5" s="252"/>
      <c r="G5" s="253"/>
      <c r="H5" s="52"/>
    </row>
    <row r="6" spans="1:8" ht="52.5">
      <c r="A6" s="35" t="s">
        <v>4</v>
      </c>
      <c r="B6" s="36" t="s">
        <v>5</v>
      </c>
      <c r="C6" s="37" t="s">
        <v>18</v>
      </c>
      <c r="D6" s="37" t="s">
        <v>19</v>
      </c>
      <c r="E6" s="37" t="s">
        <v>13</v>
      </c>
      <c r="F6" s="37" t="s">
        <v>41</v>
      </c>
      <c r="G6" s="37" t="s">
        <v>28</v>
      </c>
      <c r="H6" s="52" t="s">
        <v>8</v>
      </c>
    </row>
    <row r="7" spans="1:8" ht="24.75" customHeight="1">
      <c r="A7" s="9">
        <v>1</v>
      </c>
      <c r="B7" s="131" t="str">
        <f>'К.ФинЭк'!B8</f>
        <v>Пенязь Сергей Михайлович</v>
      </c>
      <c r="C7" s="42" t="str">
        <f>'К.ФинЭк'!C8</f>
        <v>17-53-0011385</v>
      </c>
      <c r="D7" s="43">
        <f>'К.ФинЭк'!D8</f>
        <v>27652</v>
      </c>
      <c r="E7" s="75" t="str">
        <f>'К.ФинЭк'!E8</f>
        <v>8</v>
      </c>
      <c r="F7" s="143" t="s">
        <v>47</v>
      </c>
      <c r="G7" s="43"/>
      <c r="H7" s="52"/>
    </row>
    <row r="8" spans="1:8" ht="24.75" customHeight="1">
      <c r="A8" s="9">
        <v>2</v>
      </c>
      <c r="B8" s="41" t="str">
        <f>'К.ФинЭк'!B9</f>
        <v>Филев Алексей Леонидович</v>
      </c>
      <c r="C8" s="42" t="str">
        <f>'К.ФинЭк'!C9</f>
        <v>17-53-0011359</v>
      </c>
      <c r="D8" s="43">
        <f>'К.ФинЭк'!D9</f>
        <v>26519</v>
      </c>
      <c r="E8" s="75" t="str">
        <f>'К.ФинЭк'!E9</f>
        <v>8</v>
      </c>
      <c r="F8" s="143" t="s">
        <v>47</v>
      </c>
      <c r="G8" s="43"/>
      <c r="H8" s="52"/>
    </row>
    <row r="9" spans="1:8" ht="24.75" customHeight="1">
      <c r="A9" s="9">
        <v>3</v>
      </c>
      <c r="B9" s="41" t="str">
        <f>'К.ФинЭк'!B10</f>
        <v>Яковлева Наталья Сергеевна</v>
      </c>
      <c r="C9" s="42" t="str">
        <f>'К.ФинЭк'!C10</f>
        <v>17-53-0011364</v>
      </c>
      <c r="D9" s="43">
        <f>'К.ФинЭк'!D10</f>
        <v>30371</v>
      </c>
      <c r="E9" s="75" t="str">
        <f>'К.ФинЭк'!E10</f>
        <v>7+</v>
      </c>
      <c r="F9" s="143" t="s">
        <v>47</v>
      </c>
      <c r="G9" s="43"/>
      <c r="H9" s="52"/>
    </row>
    <row r="10" spans="1:8" ht="24.75" customHeight="1">
      <c r="A10" s="9">
        <v>4</v>
      </c>
      <c r="B10" s="41" t="str">
        <f>'К.ФинЭк'!B11</f>
        <v>Рябинина Елена Николаевна</v>
      </c>
      <c r="C10" s="42" t="str">
        <f>'К.ФинЭк'!C11</f>
        <v>17-53-0011369</v>
      </c>
      <c r="D10" s="43">
        <f>'К.ФинЭк'!D11</f>
        <v>27881</v>
      </c>
      <c r="E10" s="75" t="str">
        <f>'К.ФинЭк'!E11</f>
        <v>8</v>
      </c>
      <c r="F10" s="143" t="s">
        <v>47</v>
      </c>
      <c r="G10" s="43"/>
      <c r="H10" s="52"/>
    </row>
    <row r="11" spans="1:8" ht="24.75" customHeight="1">
      <c r="A11" s="9">
        <v>5</v>
      </c>
      <c r="B11" s="41" t="str">
        <f>'К.ФинЭк'!B12</f>
        <v>Борисова Ольга Алексеевна</v>
      </c>
      <c r="C11" s="42" t="str">
        <f>'К.ФинЭк'!C12</f>
        <v>17-53-0011370</v>
      </c>
      <c r="D11" s="43">
        <f>'К.ФинЭк'!D12</f>
        <v>25520</v>
      </c>
      <c r="E11" s="75" t="str">
        <f>'К.ФинЭк'!E12</f>
        <v>8+</v>
      </c>
      <c r="F11" s="143" t="s">
        <v>47</v>
      </c>
      <c r="G11" s="43"/>
      <c r="H11" s="52"/>
    </row>
    <row r="12" spans="1:8" ht="36.75" customHeight="1">
      <c r="A12" s="9"/>
      <c r="B12" s="45" t="s">
        <v>29</v>
      </c>
      <c r="C12" s="258" t="s">
        <v>30</v>
      </c>
      <c r="D12" s="258"/>
      <c r="E12" s="259"/>
      <c r="F12" s="259"/>
      <c r="G12" s="19"/>
      <c r="H12" s="52"/>
    </row>
    <row r="13" spans="1:7" ht="14.25">
      <c r="A13" s="49"/>
      <c r="B13" s="49"/>
      <c r="C13" s="49"/>
      <c r="D13" s="49"/>
      <c r="E13" s="49"/>
      <c r="F13" s="49"/>
      <c r="G13" s="49"/>
    </row>
    <row r="14" spans="1:8" ht="33" customHeight="1">
      <c r="A14" s="260" t="s">
        <v>45</v>
      </c>
      <c r="B14" s="260"/>
      <c r="C14" s="260"/>
      <c r="D14" s="260"/>
      <c r="E14" s="260"/>
      <c r="F14" s="260"/>
      <c r="G14" s="260"/>
      <c r="H14" s="260"/>
    </row>
    <row r="15" spans="2:7" ht="15">
      <c r="B15" s="38" t="s">
        <v>2</v>
      </c>
      <c r="C15" s="34" t="s">
        <v>42</v>
      </c>
      <c r="D15" s="34" t="s">
        <v>37</v>
      </c>
      <c r="E15" s="4" t="s">
        <v>25</v>
      </c>
      <c r="F15" s="34"/>
      <c r="G15" s="34"/>
    </row>
    <row r="16" spans="1:7" ht="15.75" customHeight="1">
      <c r="A16" s="4"/>
      <c r="B16" s="39" t="s">
        <v>26</v>
      </c>
      <c r="C16" s="250" t="s">
        <v>43</v>
      </c>
      <c r="D16" s="250"/>
      <c r="E16" s="250"/>
      <c r="F16" s="250"/>
      <c r="G16" s="250"/>
    </row>
    <row r="17" spans="1:8" ht="23.25" customHeight="1">
      <c r="A17" s="24"/>
      <c r="B17" s="46" t="s">
        <v>27</v>
      </c>
      <c r="C17" s="251"/>
      <c r="D17" s="252"/>
      <c r="E17" s="252"/>
      <c r="F17" s="252"/>
      <c r="G17" s="253"/>
      <c r="H17" s="24"/>
    </row>
    <row r="18" spans="1:8" ht="26.25">
      <c r="A18" s="24"/>
      <c r="B18" s="36" t="s">
        <v>5</v>
      </c>
      <c r="C18" s="37" t="s">
        <v>18</v>
      </c>
      <c r="D18" s="37" t="s">
        <v>19</v>
      </c>
      <c r="E18" s="37" t="s">
        <v>13</v>
      </c>
      <c r="F18" s="37" t="s">
        <v>41</v>
      </c>
      <c r="G18" s="37" t="s">
        <v>28</v>
      </c>
      <c r="H18" s="52" t="s">
        <v>8</v>
      </c>
    </row>
    <row r="19" spans="1:8" ht="24.75" customHeight="1">
      <c r="A19" s="23">
        <v>1</v>
      </c>
      <c r="B19" s="56" t="str">
        <f>'К.СоцВопрос'!B8</f>
        <v>Цуканова Ольга Владимировна</v>
      </c>
      <c r="C19" s="9" t="str">
        <f>'К.СоцВопрос'!C8</f>
        <v>17-53-0011335</v>
      </c>
      <c r="D19" s="44">
        <f>'К.СоцВопрос'!D8</f>
        <v>30060</v>
      </c>
      <c r="E19" s="63" t="str">
        <f>'К.СоцВопрос'!E8</f>
        <v>7+</v>
      </c>
      <c r="F19" s="144" t="s">
        <v>57</v>
      </c>
      <c r="G19" s="24"/>
      <c r="H19" s="52"/>
    </row>
    <row r="20" spans="1:8" ht="24.75" customHeight="1">
      <c r="A20" s="23">
        <v>2</v>
      </c>
      <c r="B20" s="56" t="str">
        <f>'К.СоцВопрос'!B9</f>
        <v>Смирнова Маргарита Александровна</v>
      </c>
      <c r="C20" s="9" t="str">
        <f>'К.СоцВопрос'!C9</f>
        <v>18-53-0004167</v>
      </c>
      <c r="D20" s="44">
        <f>'К.СоцВопрос'!D9</f>
        <v>32660</v>
      </c>
      <c r="E20" s="63" t="str">
        <f>'К.СоцВопрос'!E9</f>
        <v>6+</v>
      </c>
      <c r="F20" s="144" t="s">
        <v>57</v>
      </c>
      <c r="G20" s="24"/>
      <c r="H20" s="52"/>
    </row>
    <row r="21" spans="1:8" ht="24.75" customHeight="1">
      <c r="A21" s="23">
        <v>3</v>
      </c>
      <c r="B21" s="56" t="str">
        <f>'К.СоцВопрос'!B10</f>
        <v>Василевская Валерия Михайловна</v>
      </c>
      <c r="C21" s="9" t="str">
        <f>'К.СоцВопрос'!C10</f>
        <v>18-53-0003705</v>
      </c>
      <c r="D21" s="44">
        <f>'К.СоцВопрос'!D10</f>
        <v>22518</v>
      </c>
      <c r="E21" s="63" t="str">
        <f>'К.СоцВопрос'!E10</f>
        <v>9+</v>
      </c>
      <c r="F21" s="144" t="s">
        <v>57</v>
      </c>
      <c r="G21" s="24"/>
      <c r="H21" s="52"/>
    </row>
    <row r="22" spans="1:8" ht="24.75" customHeight="1">
      <c r="A22" s="23">
        <v>4</v>
      </c>
      <c r="B22" s="56" t="str">
        <f>'К.СоцВопрос'!B11</f>
        <v>Андрюхина Ольга Алексеевна </v>
      </c>
      <c r="C22" s="9" t="str">
        <f>'К.СоцВопрос'!C11</f>
        <v>18-53-0003701</v>
      </c>
      <c r="D22" s="44">
        <f>'К.СоцВопрос'!D11</f>
        <v>24735</v>
      </c>
      <c r="E22" s="63" t="str">
        <f>'К.СоцВопрос'!E11</f>
        <v>9</v>
      </c>
      <c r="F22" s="144" t="s">
        <v>57</v>
      </c>
      <c r="G22" s="24"/>
      <c r="H22" s="52"/>
    </row>
    <row r="23" spans="1:8" ht="24.75" customHeight="1">
      <c r="A23" s="23">
        <v>5</v>
      </c>
      <c r="B23" s="56" t="str">
        <f>'К.СоцВопрос'!B12</f>
        <v>Шаповал Светлана Аркадьевна</v>
      </c>
      <c r="C23" s="9" t="str">
        <f>'К.СоцВопрос'!C12</f>
        <v>18-53-0004178</v>
      </c>
      <c r="D23" s="44">
        <f>'К.СоцВопрос'!D12</f>
        <v>25772</v>
      </c>
      <c r="E23" s="63" t="str">
        <f>'К.СоцВопрос'!E12</f>
        <v>8+</v>
      </c>
      <c r="F23" s="144" t="s">
        <v>57</v>
      </c>
      <c r="G23" s="24"/>
      <c r="H23" s="52"/>
    </row>
    <row r="24" spans="1:8" ht="40.5" customHeight="1">
      <c r="A24" s="24"/>
      <c r="B24" s="45" t="s">
        <v>29</v>
      </c>
      <c r="C24" s="254" t="s">
        <v>30</v>
      </c>
      <c r="D24" s="255"/>
      <c r="E24" s="256"/>
      <c r="F24" s="257"/>
      <c r="G24" s="19"/>
      <c r="H24" s="52"/>
    </row>
    <row r="25" spans="1:7" ht="15">
      <c r="A25" s="49"/>
      <c r="B25" s="13"/>
      <c r="C25" s="50"/>
      <c r="D25" s="50"/>
      <c r="E25" s="50"/>
      <c r="F25" s="50"/>
      <c r="G25" s="50"/>
    </row>
    <row r="26" spans="1:8" ht="30" customHeight="1">
      <c r="A26" s="260" t="s">
        <v>45</v>
      </c>
      <c r="B26" s="260"/>
      <c r="C26" s="260"/>
      <c r="D26" s="260"/>
      <c r="E26" s="260"/>
      <c r="F26" s="260"/>
      <c r="G26" s="260"/>
      <c r="H26" s="260"/>
    </row>
    <row r="27" spans="2:7" ht="15">
      <c r="B27" s="38" t="s">
        <v>2</v>
      </c>
      <c r="C27" s="34" t="s">
        <v>42</v>
      </c>
      <c r="D27" s="34" t="s">
        <v>37</v>
      </c>
      <c r="E27" s="4" t="s">
        <v>25</v>
      </c>
      <c r="F27" s="34"/>
      <c r="G27" s="34"/>
    </row>
    <row r="28" spans="1:7" ht="15.75" customHeight="1">
      <c r="A28" s="4"/>
      <c r="B28" s="39" t="s">
        <v>26</v>
      </c>
      <c r="C28" s="250" t="s">
        <v>43</v>
      </c>
      <c r="D28" s="250"/>
      <c r="E28" s="250"/>
      <c r="F28" s="250"/>
      <c r="G28" s="250"/>
    </row>
    <row r="29" spans="1:8" ht="25.5" customHeight="1">
      <c r="A29" s="24"/>
      <c r="B29" s="46" t="s">
        <v>27</v>
      </c>
      <c r="C29" s="251"/>
      <c r="D29" s="252"/>
      <c r="E29" s="252"/>
      <c r="F29" s="252"/>
      <c r="G29" s="253"/>
      <c r="H29" s="24"/>
    </row>
    <row r="30" spans="1:8" ht="33.75" customHeight="1">
      <c r="A30" s="24"/>
      <c r="B30" s="36" t="s">
        <v>5</v>
      </c>
      <c r="C30" s="37" t="s">
        <v>18</v>
      </c>
      <c r="D30" s="37" t="s">
        <v>19</v>
      </c>
      <c r="E30" s="37" t="s">
        <v>13</v>
      </c>
      <c r="F30" s="37" t="s">
        <v>41</v>
      </c>
      <c r="G30" s="37" t="s">
        <v>28</v>
      </c>
      <c r="H30" s="52" t="s">
        <v>8</v>
      </c>
    </row>
    <row r="31" spans="1:8" ht="24.75" customHeight="1">
      <c r="A31" s="23">
        <v>1</v>
      </c>
      <c r="B31" s="56" t="str">
        <f>'Отделы-центры'!B9</f>
        <v>Коптева Ксения Борисовна</v>
      </c>
      <c r="C31" s="9">
        <f>'Отделы-центры'!C9</f>
        <v>0</v>
      </c>
      <c r="D31" s="44">
        <f>'Отделы-центры'!D9</f>
        <v>30270</v>
      </c>
      <c r="E31" s="63" t="str">
        <f>'Отделы-центры'!E9</f>
        <v>7+</v>
      </c>
      <c r="F31" s="144" t="s">
        <v>68</v>
      </c>
      <c r="G31" s="24"/>
      <c r="H31" s="52"/>
    </row>
    <row r="32" spans="1:8" ht="24.75" customHeight="1">
      <c r="A32" s="23">
        <v>2</v>
      </c>
      <c r="B32" s="56" t="str">
        <f>'Отделы-центры'!B10</f>
        <v>Богданов Алексей Дмитриевич</v>
      </c>
      <c r="C32" s="9">
        <f>'Отделы-центры'!C10</f>
        <v>0</v>
      </c>
      <c r="D32" s="44">
        <f>'Отделы-центры'!D10</f>
        <v>23659</v>
      </c>
      <c r="E32" s="63">
        <f>'Отделы-центры'!E10</f>
        <v>9</v>
      </c>
      <c r="F32" s="144" t="s">
        <v>68</v>
      </c>
      <c r="G32" s="24"/>
      <c r="H32" s="52"/>
    </row>
    <row r="33" spans="1:8" ht="24.75" customHeight="1">
      <c r="A33" s="23">
        <v>3</v>
      </c>
      <c r="B33" s="56" t="str">
        <f>'Отделы-центры'!B11</f>
        <v>Филиппова Елена Владимировна</v>
      </c>
      <c r="C33" s="9">
        <f>'Отделы-центры'!C11</f>
        <v>0</v>
      </c>
      <c r="D33" s="44">
        <f>'Отделы-центры'!D11</f>
        <v>26709</v>
      </c>
      <c r="E33" s="63" t="str">
        <f>'Отделы-центры'!E11</f>
        <v>8+</v>
      </c>
      <c r="F33" s="144" t="s">
        <v>68</v>
      </c>
      <c r="G33" s="24"/>
      <c r="H33" s="52"/>
    </row>
    <row r="34" spans="1:8" ht="24.75" customHeight="1">
      <c r="A34" s="23">
        <v>4</v>
      </c>
      <c r="B34" s="56" t="str">
        <f>'Отделы-центры'!B12</f>
        <v>Михайлова Алена Александровна</v>
      </c>
      <c r="C34" s="9">
        <f>'Отделы-центры'!C12</f>
        <v>0</v>
      </c>
      <c r="D34" s="44">
        <f>'Отделы-центры'!D12</f>
        <v>33074</v>
      </c>
      <c r="E34" s="63" t="str">
        <f>'Отделы-центры'!E12</f>
        <v>6+</v>
      </c>
      <c r="F34" s="144" t="s">
        <v>68</v>
      </c>
      <c r="G34" s="24"/>
      <c r="H34" s="52"/>
    </row>
    <row r="35" spans="1:8" ht="24.75" customHeight="1">
      <c r="A35" s="23">
        <v>5</v>
      </c>
      <c r="B35" s="56" t="str">
        <f>'Отделы-центры'!B13</f>
        <v>Савельев Сергей Семенович</v>
      </c>
      <c r="C35" s="9">
        <f>'Отделы-центры'!C13</f>
        <v>0</v>
      </c>
      <c r="D35" s="44">
        <f>'Отделы-центры'!D13</f>
        <v>20966</v>
      </c>
      <c r="E35" s="63">
        <f>'Отделы-центры'!E13</f>
        <v>10</v>
      </c>
      <c r="F35" s="144" t="s">
        <v>68</v>
      </c>
      <c r="G35" s="24"/>
      <c r="H35" s="52"/>
    </row>
    <row r="36" spans="1:8" ht="42" customHeight="1">
      <c r="A36" s="24"/>
      <c r="B36" s="45" t="s">
        <v>29</v>
      </c>
      <c r="C36" s="254" t="s">
        <v>30</v>
      </c>
      <c r="D36" s="255"/>
      <c r="E36" s="259"/>
      <c r="F36" s="259"/>
      <c r="G36" s="19"/>
      <c r="H36" s="24"/>
    </row>
    <row r="37" spans="1:8" ht="18.75" customHeight="1">
      <c r="A37" s="126"/>
      <c r="B37" s="127"/>
      <c r="C37" s="128"/>
      <c r="D37" s="128"/>
      <c r="E37" s="129"/>
      <c r="F37" s="129"/>
      <c r="G37" s="129"/>
      <c r="H37" s="126"/>
    </row>
    <row r="38" spans="1:8" ht="32.25" customHeight="1">
      <c r="A38" s="261" t="s">
        <v>45</v>
      </c>
      <c r="B38" s="261"/>
      <c r="C38" s="261"/>
      <c r="D38" s="261"/>
      <c r="E38" s="261"/>
      <c r="F38" s="261"/>
      <c r="G38" s="261"/>
      <c r="H38" s="261"/>
    </row>
    <row r="39" spans="2:7" ht="15">
      <c r="B39" s="38" t="s">
        <v>2</v>
      </c>
      <c r="C39" s="34" t="s">
        <v>42</v>
      </c>
      <c r="D39" s="34" t="s">
        <v>37</v>
      </c>
      <c r="E39" s="4" t="s">
        <v>25</v>
      </c>
      <c r="F39" s="34"/>
      <c r="G39" s="34"/>
    </row>
    <row r="40" spans="1:7" ht="15.75" customHeight="1">
      <c r="A40" s="4"/>
      <c r="B40" s="39" t="s">
        <v>26</v>
      </c>
      <c r="C40" s="250" t="s">
        <v>43</v>
      </c>
      <c r="D40" s="250"/>
      <c r="E40" s="250"/>
      <c r="F40" s="250"/>
      <c r="G40" s="250"/>
    </row>
    <row r="41" spans="1:8" ht="31.5" customHeight="1">
      <c r="A41" s="24"/>
      <c r="B41" s="46" t="s">
        <v>27</v>
      </c>
      <c r="C41" s="251"/>
      <c r="D41" s="252"/>
      <c r="E41" s="252"/>
      <c r="F41" s="252"/>
      <c r="G41" s="253"/>
      <c r="H41" s="24"/>
    </row>
    <row r="42" spans="1:8" ht="31.5" customHeight="1">
      <c r="A42" s="24"/>
      <c r="B42" s="36" t="s">
        <v>5</v>
      </c>
      <c r="C42" s="37" t="s">
        <v>18</v>
      </c>
      <c r="D42" s="37" t="s">
        <v>19</v>
      </c>
      <c r="E42" s="37" t="s">
        <v>13</v>
      </c>
      <c r="F42" s="37" t="s">
        <v>41</v>
      </c>
      <c r="G42" s="37" t="s">
        <v>28</v>
      </c>
      <c r="H42" s="52" t="s">
        <v>8</v>
      </c>
    </row>
    <row r="43" spans="1:8" ht="24.75" customHeight="1">
      <c r="A43" s="23">
        <v>1</v>
      </c>
      <c r="B43" s="132" t="str">
        <f>КАУ!B9</f>
        <v>Ездакова Юлия Сергеевна</v>
      </c>
      <c r="C43" s="47" t="str">
        <f>КАУ!C9</f>
        <v>16-53-0017428</v>
      </c>
      <c r="D43" s="48">
        <f>КАУ!D9</f>
        <v>26007</v>
      </c>
      <c r="E43" s="47" t="str">
        <f>КАУ!E9</f>
        <v>8+</v>
      </c>
      <c r="F43" s="144" t="s">
        <v>75</v>
      </c>
      <c r="G43" s="60"/>
      <c r="H43" s="52"/>
    </row>
    <row r="44" spans="1:8" ht="24.75" customHeight="1">
      <c r="A44" s="23">
        <v>2</v>
      </c>
      <c r="B44" s="21" t="str">
        <f>КАУ!B10</f>
        <v>Комелькова Лилия Александровна</v>
      </c>
      <c r="C44" s="47" t="str">
        <f>КАУ!C10</f>
        <v>16-53-0017971</v>
      </c>
      <c r="D44" s="48">
        <f>КАУ!D10</f>
        <v>29995</v>
      </c>
      <c r="E44" s="47" t="str">
        <f>КАУ!E10</f>
        <v>7+</v>
      </c>
      <c r="F44" s="144" t="s">
        <v>75</v>
      </c>
      <c r="G44" s="52"/>
      <c r="H44" s="52"/>
    </row>
    <row r="45" spans="1:8" ht="24.75" customHeight="1">
      <c r="A45" s="23">
        <v>3</v>
      </c>
      <c r="B45" s="21" t="str">
        <f>КАУ!B11</f>
        <v>Пыжова Марина Викторовна</v>
      </c>
      <c r="C45" s="47" t="str">
        <f>КАУ!C11</f>
        <v>16-53-0017351</v>
      </c>
      <c r="D45" s="48">
        <f>КАУ!D11</f>
        <v>26892</v>
      </c>
      <c r="E45" s="47" t="str">
        <f>КАУ!E11</f>
        <v>8</v>
      </c>
      <c r="F45" s="144" t="s">
        <v>75</v>
      </c>
      <c r="G45" s="52"/>
      <c r="H45" s="52"/>
    </row>
    <row r="46" spans="1:8" ht="24.75" customHeight="1">
      <c r="A46" s="23">
        <v>4</v>
      </c>
      <c r="B46" s="21" t="str">
        <f>КАУ!B12</f>
        <v>Носова Екатерина Юрьевна</v>
      </c>
      <c r="C46" s="47" t="str">
        <f>КАУ!C12</f>
        <v>16-53-0017829</v>
      </c>
      <c r="D46" s="48">
        <f>КАУ!D12</f>
        <v>26545</v>
      </c>
      <c r="E46" s="47" t="str">
        <f>КАУ!E12</f>
        <v>8+</v>
      </c>
      <c r="F46" s="144" t="s">
        <v>75</v>
      </c>
      <c r="G46" s="52"/>
      <c r="H46" s="52"/>
    </row>
    <row r="47" spans="1:8" ht="24.75" customHeight="1">
      <c r="A47" s="23">
        <v>5</v>
      </c>
      <c r="B47" s="21" t="str">
        <f>КАУ!B13</f>
        <v>Фролова Ирина Евгеньевна</v>
      </c>
      <c r="C47" s="47" t="str">
        <f>КАУ!C13</f>
        <v>16-53-0017426</v>
      </c>
      <c r="D47" s="48">
        <f>КАУ!D13</f>
        <v>30662</v>
      </c>
      <c r="E47" s="47" t="str">
        <f>КАУ!E13</f>
        <v>7</v>
      </c>
      <c r="F47" s="144" t="s">
        <v>75</v>
      </c>
      <c r="G47" s="52"/>
      <c r="H47" s="52"/>
    </row>
    <row r="48" spans="1:8" ht="43.5" customHeight="1">
      <c r="A48" s="24"/>
      <c r="B48" s="45" t="s">
        <v>29</v>
      </c>
      <c r="C48" s="254" t="s">
        <v>30</v>
      </c>
      <c r="D48" s="255"/>
      <c r="E48" s="256"/>
      <c r="F48" s="257"/>
      <c r="G48" s="19"/>
      <c r="H48" s="52"/>
    </row>
    <row r="49" spans="1:7" ht="15">
      <c r="A49" s="49"/>
      <c r="B49" s="13"/>
      <c r="C49" s="50"/>
      <c r="D49" s="50"/>
      <c r="E49" s="50"/>
      <c r="F49" s="50"/>
      <c r="G49" s="50"/>
    </row>
    <row r="50" spans="1:8" ht="30.75" customHeight="1">
      <c r="A50" s="260" t="s">
        <v>45</v>
      </c>
      <c r="B50" s="260"/>
      <c r="C50" s="260"/>
      <c r="D50" s="260"/>
      <c r="E50" s="260"/>
      <c r="F50" s="260"/>
      <c r="G50" s="260"/>
      <c r="H50" s="260"/>
    </row>
    <row r="51" spans="2:7" ht="15">
      <c r="B51" s="38" t="s">
        <v>2</v>
      </c>
      <c r="C51" s="34" t="s">
        <v>42</v>
      </c>
      <c r="D51" s="34" t="s">
        <v>37</v>
      </c>
      <c r="E51" s="4" t="s">
        <v>25</v>
      </c>
      <c r="F51" s="34"/>
      <c r="G51" s="34"/>
    </row>
    <row r="52" spans="1:7" ht="15.75" customHeight="1">
      <c r="A52" s="4"/>
      <c r="B52" s="39" t="s">
        <v>26</v>
      </c>
      <c r="C52" s="250" t="s">
        <v>43</v>
      </c>
      <c r="D52" s="250"/>
      <c r="E52" s="250"/>
      <c r="F52" s="250"/>
      <c r="G52" s="250"/>
    </row>
    <row r="53" spans="1:8" ht="30.75" customHeight="1">
      <c r="A53" s="24"/>
      <c r="B53" s="46" t="s">
        <v>27</v>
      </c>
      <c r="C53" s="251"/>
      <c r="D53" s="252"/>
      <c r="E53" s="252"/>
      <c r="F53" s="252"/>
      <c r="G53" s="253"/>
      <c r="H53" s="24"/>
    </row>
    <row r="54" spans="1:8" ht="38.25" customHeight="1">
      <c r="A54" s="24"/>
      <c r="B54" s="36" t="s">
        <v>5</v>
      </c>
      <c r="C54" s="37" t="s">
        <v>18</v>
      </c>
      <c r="D54" s="37" t="s">
        <v>19</v>
      </c>
      <c r="E54" s="37" t="s">
        <v>13</v>
      </c>
      <c r="F54" s="37" t="s">
        <v>41</v>
      </c>
      <c r="G54" s="37" t="s">
        <v>28</v>
      </c>
      <c r="H54" s="52" t="s">
        <v>8</v>
      </c>
    </row>
    <row r="55" spans="1:8" ht="24.75" customHeight="1">
      <c r="A55" s="23">
        <v>1</v>
      </c>
      <c r="B55" s="86" t="str">
        <f>ЖКХ!B9</f>
        <v>Тейдер Алексей Анатольевич</v>
      </c>
      <c r="C55" s="51" t="str">
        <f>ЖКХ!C9</f>
        <v>17-53-0011464</v>
      </c>
      <c r="D55" s="57">
        <f>КАУ!D9</f>
        <v>26007</v>
      </c>
      <c r="E55" s="19" t="str">
        <f>ЖКХ!E9</f>
        <v>7</v>
      </c>
      <c r="F55" s="143" t="s">
        <v>85</v>
      </c>
      <c r="G55" s="24"/>
      <c r="H55" s="24"/>
    </row>
    <row r="56" spans="1:8" ht="24.75" customHeight="1">
      <c r="A56" s="23">
        <v>2</v>
      </c>
      <c r="B56" s="133" t="str">
        <f>ЖКХ!B10</f>
        <v>Мигаль Николай Владимирович</v>
      </c>
      <c r="C56" s="51" t="str">
        <f>ЖКХ!C10</f>
        <v>18-53-0004242</v>
      </c>
      <c r="D56" s="57">
        <f>КАУ!D10</f>
        <v>29995</v>
      </c>
      <c r="E56" s="19" t="str">
        <f>ЖКХ!E10</f>
        <v>8+</v>
      </c>
      <c r="F56" s="143" t="s">
        <v>85</v>
      </c>
      <c r="G56" s="24"/>
      <c r="H56" s="24"/>
    </row>
    <row r="57" spans="1:8" ht="24.75" customHeight="1">
      <c r="A57" s="23">
        <v>3</v>
      </c>
      <c r="B57" s="86" t="str">
        <f>ЖКХ!B11</f>
        <v>Киршонкова Валентина</v>
      </c>
      <c r="C57" s="51" t="str">
        <f>ЖКХ!C11</f>
        <v>18-53-0004259</v>
      </c>
      <c r="D57" s="57">
        <f>КАУ!D12</f>
        <v>26545</v>
      </c>
      <c r="E57" s="19" t="str">
        <f>ЖКХ!E11</f>
        <v>7</v>
      </c>
      <c r="F57" s="143" t="s">
        <v>85</v>
      </c>
      <c r="G57" s="24"/>
      <c r="H57" s="24"/>
    </row>
    <row r="58" spans="1:8" ht="24.75" customHeight="1">
      <c r="A58" s="23">
        <v>4</v>
      </c>
      <c r="B58" s="86" t="str">
        <f>ЖКХ!B12</f>
        <v>Зиновкина Светлана Валерьевна</v>
      </c>
      <c r="C58" s="51" t="str">
        <f>ЖКХ!C12</f>
        <v>16-53-0016903</v>
      </c>
      <c r="D58" s="57">
        <f>КАУ!D13</f>
        <v>30662</v>
      </c>
      <c r="E58" s="19" t="str">
        <f>ЖКХ!E12</f>
        <v>7+</v>
      </c>
      <c r="F58" s="143" t="s">
        <v>85</v>
      </c>
      <c r="G58" s="24"/>
      <c r="H58" s="24"/>
    </row>
    <row r="59" spans="1:8" ht="24.75" customHeight="1">
      <c r="A59" s="23">
        <v>5</v>
      </c>
      <c r="B59" s="86" t="str">
        <f>ЖКХ!B13</f>
        <v>Ерофеева Елена Анатольевна</v>
      </c>
      <c r="C59" s="51" t="str">
        <f>ЖКХ!C13</f>
        <v>16-53-0017624</v>
      </c>
      <c r="D59" s="57" t="e">
        <f>КАУ!#REF!</f>
        <v>#REF!</v>
      </c>
      <c r="E59" s="19" t="str">
        <f>ЖКХ!E13</f>
        <v>8</v>
      </c>
      <c r="F59" s="143" t="s">
        <v>85</v>
      </c>
      <c r="G59" s="24"/>
      <c r="H59" s="24"/>
    </row>
    <row r="60" spans="1:8" ht="47.25" customHeight="1">
      <c r="A60" s="24"/>
      <c r="B60" s="45" t="s">
        <v>29</v>
      </c>
      <c r="C60" s="254" t="s">
        <v>30</v>
      </c>
      <c r="D60" s="255"/>
      <c r="E60" s="256"/>
      <c r="F60" s="257"/>
      <c r="G60" s="19"/>
      <c r="H60" s="24"/>
    </row>
    <row r="61" spans="1:7" ht="15">
      <c r="A61" s="49"/>
      <c r="B61" s="13"/>
      <c r="C61" s="50"/>
      <c r="D61" s="50"/>
      <c r="E61" s="50"/>
      <c r="F61" s="50"/>
      <c r="G61" s="50"/>
    </row>
    <row r="62" spans="1:8" ht="30.75" customHeight="1">
      <c r="A62" s="260" t="s">
        <v>45</v>
      </c>
      <c r="B62" s="260"/>
      <c r="C62" s="260"/>
      <c r="D62" s="260"/>
      <c r="E62" s="260"/>
      <c r="F62" s="260"/>
      <c r="G62" s="260"/>
      <c r="H62" s="260"/>
    </row>
    <row r="63" spans="2:7" ht="15">
      <c r="B63" s="38" t="s">
        <v>2</v>
      </c>
      <c r="C63" s="34" t="s">
        <v>42</v>
      </c>
      <c r="D63" s="34" t="s">
        <v>37</v>
      </c>
      <c r="E63" s="4" t="s">
        <v>25</v>
      </c>
      <c r="F63" s="34"/>
      <c r="G63" s="34"/>
    </row>
    <row r="64" spans="1:7" ht="15.75" customHeight="1">
      <c r="A64" s="4"/>
      <c r="B64" s="39" t="s">
        <v>26</v>
      </c>
      <c r="C64" s="250" t="s">
        <v>43</v>
      </c>
      <c r="D64" s="250"/>
      <c r="E64" s="250"/>
      <c r="F64" s="250"/>
      <c r="G64" s="250"/>
    </row>
    <row r="65" spans="1:8" ht="25.5" customHeight="1">
      <c r="A65" s="24"/>
      <c r="B65" s="46" t="s">
        <v>27</v>
      </c>
      <c r="C65" s="251"/>
      <c r="D65" s="252"/>
      <c r="E65" s="252"/>
      <c r="F65" s="252"/>
      <c r="G65" s="253"/>
      <c r="H65" s="24"/>
    </row>
    <row r="66" spans="1:8" ht="26.25">
      <c r="A66" s="24"/>
      <c r="B66" s="36" t="s">
        <v>5</v>
      </c>
      <c r="C66" s="37" t="s">
        <v>18</v>
      </c>
      <c r="D66" s="37" t="s">
        <v>19</v>
      </c>
      <c r="E66" s="37" t="s">
        <v>13</v>
      </c>
      <c r="F66" s="37" t="s">
        <v>41</v>
      </c>
      <c r="G66" s="37" t="s">
        <v>28</v>
      </c>
      <c r="H66" s="52" t="s">
        <v>8</v>
      </c>
    </row>
    <row r="67" spans="1:8" ht="24.75" customHeight="1">
      <c r="A67" s="23">
        <v>1</v>
      </c>
      <c r="B67" s="132" t="str">
        <f>КУМИиЗР!B9</f>
        <v>Поздняков Олег Леонидович</v>
      </c>
      <c r="C67" s="47">
        <f>КУМИиЗР!C9</f>
        <v>0</v>
      </c>
      <c r="D67" s="48">
        <f>КУМИиЗР!D9</f>
        <v>24260</v>
      </c>
      <c r="E67" s="58" t="str">
        <f>КУМИиЗР!E9</f>
        <v>9</v>
      </c>
      <c r="F67" s="145" t="s">
        <v>97</v>
      </c>
      <c r="G67" s="24"/>
      <c r="H67" s="24"/>
    </row>
    <row r="68" spans="1:8" ht="24.75" customHeight="1">
      <c r="A68" s="23">
        <v>2</v>
      </c>
      <c r="B68" s="21" t="str">
        <f>КУМИиЗР!B10</f>
        <v>Быкова Лилия Сергеевна</v>
      </c>
      <c r="C68" s="47">
        <f>КУМИиЗР!C10</f>
        <v>0</v>
      </c>
      <c r="D68" s="48">
        <f>КУМИиЗР!D10</f>
        <v>30673</v>
      </c>
      <c r="E68" s="58" t="str">
        <f>КУМИиЗР!E10</f>
        <v>7</v>
      </c>
      <c r="F68" s="145" t="s">
        <v>97</v>
      </c>
      <c r="G68" s="24"/>
      <c r="H68" s="24"/>
    </row>
    <row r="69" spans="1:8" ht="24.75" customHeight="1">
      <c r="A69" s="23">
        <v>3</v>
      </c>
      <c r="B69" s="21" t="str">
        <f>КУМИиЗР!B11</f>
        <v>Мелкумянц Аветис Александрович</v>
      </c>
      <c r="C69" s="47">
        <f>КУМИиЗР!C11</f>
        <v>0</v>
      </c>
      <c r="D69" s="48">
        <f>КУМИиЗР!D11</f>
        <v>33421</v>
      </c>
      <c r="E69" s="58" t="str">
        <f>КУМИиЗР!E11</f>
        <v>6+</v>
      </c>
      <c r="F69" s="145" t="s">
        <v>97</v>
      </c>
      <c r="G69" s="24"/>
      <c r="H69" s="24"/>
    </row>
    <row r="70" spans="1:8" ht="24.75" customHeight="1">
      <c r="A70" s="23">
        <v>4</v>
      </c>
      <c r="B70" s="21" t="str">
        <f>КУМИиЗР!B12</f>
        <v>Солдатова Елена Александровна</v>
      </c>
      <c r="C70" s="47">
        <f>КУМИиЗР!C12</f>
        <v>0</v>
      </c>
      <c r="D70" s="48">
        <f>КУМИиЗР!D12</f>
        <v>27563</v>
      </c>
      <c r="E70" s="58" t="str">
        <f>КУМИиЗР!E12</f>
        <v>8</v>
      </c>
      <c r="F70" s="145" t="s">
        <v>97</v>
      </c>
      <c r="G70" s="24"/>
      <c r="H70" s="24"/>
    </row>
    <row r="71" spans="1:8" ht="24.75" customHeight="1">
      <c r="A71" s="23">
        <v>5</v>
      </c>
      <c r="B71" s="21" t="str">
        <f>КУМИиЗР!B13</f>
        <v>Виноградова Людмила Викторовна</v>
      </c>
      <c r="C71" s="47" t="str">
        <f>КУМИиЗР!C13</f>
        <v>18-53-0004412</v>
      </c>
      <c r="D71" s="48">
        <f>КУМИиЗР!D13</f>
        <v>23935</v>
      </c>
      <c r="E71" s="58" t="str">
        <f>КУМИиЗР!E13</f>
        <v>9</v>
      </c>
      <c r="F71" s="145" t="s">
        <v>97</v>
      </c>
      <c r="G71" s="24"/>
      <c r="H71" s="24"/>
    </row>
    <row r="72" spans="1:8" ht="42" customHeight="1">
      <c r="A72" s="24"/>
      <c r="B72" s="45" t="s">
        <v>29</v>
      </c>
      <c r="C72" s="254" t="s">
        <v>30</v>
      </c>
      <c r="D72" s="255"/>
      <c r="E72" s="256"/>
      <c r="F72" s="257"/>
      <c r="G72" s="19"/>
      <c r="H72" s="24"/>
    </row>
    <row r="73" spans="1:8" ht="18.75" customHeight="1">
      <c r="A73" s="49"/>
      <c r="B73" s="13"/>
      <c r="C73" s="73"/>
      <c r="D73" s="73"/>
      <c r="E73" s="50"/>
      <c r="F73" s="50"/>
      <c r="G73" s="50"/>
      <c r="H73" s="49"/>
    </row>
    <row r="74" spans="1:8" ht="30.75" customHeight="1">
      <c r="A74" s="260" t="s">
        <v>45</v>
      </c>
      <c r="B74" s="260"/>
      <c r="C74" s="260"/>
      <c r="D74" s="260"/>
      <c r="E74" s="260"/>
      <c r="F74" s="260"/>
      <c r="G74" s="260"/>
      <c r="H74" s="260"/>
    </row>
    <row r="75" spans="2:7" ht="15">
      <c r="B75" s="38" t="s">
        <v>2</v>
      </c>
      <c r="C75" s="34" t="s">
        <v>42</v>
      </c>
      <c r="D75" s="34" t="s">
        <v>37</v>
      </c>
      <c r="E75" s="4" t="s">
        <v>25</v>
      </c>
      <c r="F75" s="34"/>
      <c r="G75" s="34"/>
    </row>
    <row r="76" spans="1:7" ht="15.75" customHeight="1">
      <c r="A76" s="4"/>
      <c r="B76" s="39" t="s">
        <v>26</v>
      </c>
      <c r="C76" s="250" t="s">
        <v>43</v>
      </c>
      <c r="D76" s="250"/>
      <c r="E76" s="250"/>
      <c r="F76" s="250"/>
      <c r="G76" s="250"/>
    </row>
    <row r="77" spans="1:8" ht="39.75" customHeight="1">
      <c r="A77" s="24"/>
      <c r="B77" s="46" t="s">
        <v>27</v>
      </c>
      <c r="C77" s="251"/>
      <c r="D77" s="252"/>
      <c r="E77" s="252"/>
      <c r="F77" s="252"/>
      <c r="G77" s="253"/>
      <c r="H77" s="24"/>
    </row>
    <row r="78" spans="1:8" ht="35.25" customHeight="1">
      <c r="A78" s="24"/>
      <c r="B78" s="36" t="s">
        <v>5</v>
      </c>
      <c r="C78" s="37" t="s">
        <v>18</v>
      </c>
      <c r="D78" s="37" t="s">
        <v>19</v>
      </c>
      <c r="E78" s="37" t="s">
        <v>13</v>
      </c>
      <c r="F78" s="37" t="s">
        <v>41</v>
      </c>
      <c r="G78" s="37" t="s">
        <v>28</v>
      </c>
      <c r="H78" s="52" t="s">
        <v>8</v>
      </c>
    </row>
    <row r="79" spans="1:8" ht="24.75" customHeight="1">
      <c r="A79" s="23">
        <v>1</v>
      </c>
      <c r="B79" s="20" t="str">
        <f>ШКОЛЫ!B8</f>
        <v>Синюков Александр Сергеевич</v>
      </c>
      <c r="C79" s="52" t="str">
        <f>ШКОЛЫ!C8</f>
        <v>15-53-0009596</v>
      </c>
      <c r="D79" s="53">
        <f>ШКОЛЫ!D8</f>
        <v>31645</v>
      </c>
      <c r="E79" s="60" t="str">
        <f>ШКОЛЫ!E8</f>
        <v>7</v>
      </c>
      <c r="F79" s="9" t="s">
        <v>106</v>
      </c>
      <c r="G79" s="24"/>
      <c r="H79" s="24"/>
    </row>
    <row r="80" spans="1:8" ht="24.75" customHeight="1">
      <c r="A80" s="23">
        <v>2</v>
      </c>
      <c r="B80" s="20" t="str">
        <f>ШКОЛЫ!B9</f>
        <v>Кузнецова Ирина Викторовна</v>
      </c>
      <c r="C80" s="52" t="str">
        <f>ШКОЛЫ!C9</f>
        <v>17-53-0013493</v>
      </c>
      <c r="D80" s="53">
        <f>ШКОЛЫ!D9</f>
        <v>28203</v>
      </c>
      <c r="E80" s="60" t="str">
        <f>ШКОЛЫ!E9</f>
        <v>8</v>
      </c>
      <c r="F80" s="9" t="s">
        <v>106</v>
      </c>
      <c r="G80" s="24"/>
      <c r="H80" s="24"/>
    </row>
    <row r="81" spans="1:8" ht="24.75" customHeight="1">
      <c r="A81" s="23">
        <v>3</v>
      </c>
      <c r="B81" s="20" t="str">
        <f>ШКОЛЫ!B10</f>
        <v>Соколова Наталья Васильевна</v>
      </c>
      <c r="C81" s="52" t="str">
        <f>ШКОЛЫ!C10</f>
        <v>17-53-0012648</v>
      </c>
      <c r="D81" s="53">
        <f>ШКОЛЫ!D10</f>
        <v>31881</v>
      </c>
      <c r="E81" s="60" t="str">
        <f>ШКОЛЫ!E10</f>
        <v>7</v>
      </c>
      <c r="F81" s="9" t="s">
        <v>106</v>
      </c>
      <c r="G81" s="24"/>
      <c r="H81" s="24"/>
    </row>
    <row r="82" spans="1:8" ht="24.75" customHeight="1">
      <c r="A82" s="23">
        <v>4</v>
      </c>
      <c r="B82" s="20" t="str">
        <f>ШКОЛЫ!B11</f>
        <v>Платонов Леонид Семёнович</v>
      </c>
      <c r="C82" s="52">
        <f>ШКОЛЫ!C11</f>
        <v>0</v>
      </c>
      <c r="D82" s="53">
        <f>ШКОЛЫ!D11</f>
        <v>19185</v>
      </c>
      <c r="E82" s="60" t="str">
        <f>ШКОЛЫ!E11</f>
        <v>10+</v>
      </c>
      <c r="F82" s="9" t="s">
        <v>106</v>
      </c>
      <c r="G82" s="24"/>
      <c r="H82" s="24"/>
    </row>
    <row r="83" spans="1:8" ht="24.75" customHeight="1">
      <c r="A83" s="23">
        <v>5</v>
      </c>
      <c r="B83" s="20" t="str">
        <f>ШКОЛЫ!B13</f>
        <v>Гореликов Вадим Анатольевич</v>
      </c>
      <c r="C83" s="52" t="str">
        <f>ШКОЛЫ!C13</f>
        <v>15-53-0003320</v>
      </c>
      <c r="D83" s="53">
        <f>ШКОЛЫ!D13</f>
        <v>31869</v>
      </c>
      <c r="E83" s="60" t="str">
        <f>ШКОЛЫ!E13</f>
        <v>7</v>
      </c>
      <c r="F83" s="9" t="s">
        <v>106</v>
      </c>
      <c r="G83" s="24"/>
      <c r="H83" s="24"/>
    </row>
    <row r="84" spans="1:8" ht="39.75" customHeight="1">
      <c r="A84" s="24"/>
      <c r="B84" s="45" t="s">
        <v>29</v>
      </c>
      <c r="C84" s="254" t="s">
        <v>30</v>
      </c>
      <c r="D84" s="255"/>
      <c r="E84" s="256"/>
      <c r="F84" s="257"/>
      <c r="G84" s="19"/>
      <c r="H84" s="24"/>
    </row>
    <row r="85" spans="1:7" ht="15">
      <c r="A85" s="49"/>
      <c r="B85" s="13"/>
      <c r="C85" s="50"/>
      <c r="D85" s="50"/>
      <c r="E85" s="50"/>
      <c r="F85" s="50"/>
      <c r="G85" s="50"/>
    </row>
    <row r="86" spans="1:8" ht="32.25" customHeight="1">
      <c r="A86" s="260" t="s">
        <v>45</v>
      </c>
      <c r="B86" s="260"/>
      <c r="C86" s="260"/>
      <c r="D86" s="260"/>
      <c r="E86" s="260"/>
      <c r="F86" s="260"/>
      <c r="G86" s="260"/>
      <c r="H86" s="260"/>
    </row>
    <row r="87" spans="2:7" ht="15">
      <c r="B87" s="38" t="s">
        <v>2</v>
      </c>
      <c r="C87" s="34" t="s">
        <v>42</v>
      </c>
      <c r="D87" s="34" t="s">
        <v>37</v>
      </c>
      <c r="E87" s="4" t="s">
        <v>25</v>
      </c>
      <c r="F87" s="34"/>
      <c r="G87" s="34"/>
    </row>
    <row r="88" spans="1:7" ht="15.75" customHeight="1">
      <c r="A88" s="4"/>
      <c r="B88" s="39" t="s">
        <v>26</v>
      </c>
      <c r="C88" s="250" t="s">
        <v>43</v>
      </c>
      <c r="D88" s="250"/>
      <c r="E88" s="250"/>
      <c r="F88" s="250"/>
      <c r="G88" s="250"/>
    </row>
    <row r="89" spans="1:8" ht="28.5" customHeight="1">
      <c r="A89" s="24"/>
      <c r="B89" s="46" t="s">
        <v>27</v>
      </c>
      <c r="C89" s="251"/>
      <c r="D89" s="252"/>
      <c r="E89" s="252"/>
      <c r="F89" s="252"/>
      <c r="G89" s="253"/>
      <c r="H89" s="24"/>
    </row>
    <row r="90" spans="1:8" ht="26.25">
      <c r="A90" s="24"/>
      <c r="B90" s="36" t="s">
        <v>5</v>
      </c>
      <c r="C90" s="37" t="s">
        <v>18</v>
      </c>
      <c r="D90" s="37" t="s">
        <v>19</v>
      </c>
      <c r="E90" s="37" t="s">
        <v>13</v>
      </c>
      <c r="F90" s="37" t="s">
        <v>41</v>
      </c>
      <c r="G90" s="37" t="s">
        <v>28</v>
      </c>
      <c r="H90" s="52" t="s">
        <v>8</v>
      </c>
    </row>
    <row r="91" spans="1:8" ht="19.5" customHeight="1">
      <c r="A91" s="23">
        <v>1</v>
      </c>
      <c r="B91" s="20" t="str">
        <f>ДУМА!B9</f>
        <v>Гетманский Андрей Викторович</v>
      </c>
      <c r="C91" s="52" t="str">
        <f>ДУМА!C9</f>
        <v>17-53-0011416</v>
      </c>
      <c r="D91" s="53">
        <f>ДУМА!D9</f>
        <v>30644</v>
      </c>
      <c r="E91" s="52">
        <f>ДУМА!E9</f>
        <v>7</v>
      </c>
      <c r="F91" s="144" t="s">
        <v>111</v>
      </c>
      <c r="G91" s="24"/>
      <c r="H91" s="24"/>
    </row>
    <row r="92" spans="1:8" ht="19.5" customHeight="1">
      <c r="A92" s="23">
        <v>2</v>
      </c>
      <c r="B92" s="20" t="str">
        <f>ДУМА!B10</f>
        <v>Весельев Юрий Михайлович</v>
      </c>
      <c r="C92" s="52" t="str">
        <f>ДУМА!C10</f>
        <v>17-53-0006754</v>
      </c>
      <c r="D92" s="53">
        <f>ДУМА!D10</f>
        <v>29843</v>
      </c>
      <c r="E92" s="52" t="str">
        <f>ДУМА!E10</f>
        <v>7+</v>
      </c>
      <c r="F92" s="144" t="s">
        <v>111</v>
      </c>
      <c r="G92" s="24"/>
      <c r="H92" s="24"/>
    </row>
    <row r="93" spans="1:8" ht="19.5" customHeight="1">
      <c r="A93" s="23">
        <v>3</v>
      </c>
      <c r="B93" s="20" t="str">
        <f>ДУМА!B11</f>
        <v>Морозова Анастасия Романовна</v>
      </c>
      <c r="C93" s="52" t="str">
        <f>ДУМА!C11</f>
        <v>17-53-0010303</v>
      </c>
      <c r="D93" s="53">
        <f>ДУМА!D11</f>
        <v>36456</v>
      </c>
      <c r="E93" s="52">
        <f>ДУМА!E11</f>
        <v>6</v>
      </c>
      <c r="F93" s="144" t="s">
        <v>111</v>
      </c>
      <c r="G93" s="24"/>
      <c r="H93" s="24"/>
    </row>
    <row r="94" spans="1:8" ht="19.5" customHeight="1">
      <c r="A94" s="23">
        <v>4</v>
      </c>
      <c r="B94" s="20" t="str">
        <f>ДУМА!B12</f>
        <v>Крутиков Владислав Ярославович</v>
      </c>
      <c r="C94" s="52" t="str">
        <f>ДУМА!C12</f>
        <v>17-53-0011372</v>
      </c>
      <c r="D94" s="53">
        <f>ДУМА!D12</f>
        <v>33634</v>
      </c>
      <c r="E94" s="52" t="str">
        <f>ДУМА!E12</f>
        <v>6+</v>
      </c>
      <c r="F94" s="144" t="s">
        <v>111</v>
      </c>
      <c r="G94" s="24"/>
      <c r="H94" s="24"/>
    </row>
    <row r="95" spans="1:8" ht="19.5" customHeight="1">
      <c r="A95" s="23">
        <v>5</v>
      </c>
      <c r="B95" s="20">
        <f>ДУМА!B13</f>
        <v>0</v>
      </c>
      <c r="C95" s="52">
        <f>ДУМА!C13</f>
        <v>0</v>
      </c>
      <c r="D95" s="53">
        <f>ДУМА!D13</f>
        <v>0</v>
      </c>
      <c r="E95" s="52">
        <f>ДУМА!E13</f>
        <v>0</v>
      </c>
      <c r="F95" s="144" t="s">
        <v>111</v>
      </c>
      <c r="G95" s="24"/>
      <c r="H95" s="24"/>
    </row>
    <row r="96" spans="1:8" ht="41.25" customHeight="1">
      <c r="A96" s="24"/>
      <c r="B96" s="45" t="s">
        <v>29</v>
      </c>
      <c r="C96" s="254" t="s">
        <v>30</v>
      </c>
      <c r="D96" s="255"/>
      <c r="E96" s="256"/>
      <c r="F96" s="257"/>
      <c r="G96" s="19"/>
      <c r="H96" s="24"/>
    </row>
    <row r="97" spans="1:7" ht="15">
      <c r="A97" s="49"/>
      <c r="B97" s="13"/>
      <c r="C97" s="50"/>
      <c r="D97" s="50"/>
      <c r="E97" s="50"/>
      <c r="F97" s="50"/>
      <c r="G97" s="50"/>
    </row>
    <row r="98" spans="1:8" ht="30.75" customHeight="1">
      <c r="A98" s="260" t="s">
        <v>45</v>
      </c>
      <c r="B98" s="260"/>
      <c r="C98" s="260"/>
      <c r="D98" s="260"/>
      <c r="E98" s="260"/>
      <c r="F98" s="260"/>
      <c r="G98" s="260"/>
      <c r="H98" s="260"/>
    </row>
    <row r="99" spans="2:7" ht="15">
      <c r="B99" s="38" t="s">
        <v>2</v>
      </c>
      <c r="C99" s="34" t="s">
        <v>42</v>
      </c>
      <c r="D99" s="34" t="s">
        <v>37</v>
      </c>
      <c r="E99" s="4" t="s">
        <v>25</v>
      </c>
      <c r="F99" s="34"/>
      <c r="G99" s="34"/>
    </row>
    <row r="100" spans="1:7" ht="15.75" customHeight="1">
      <c r="A100" s="4"/>
      <c r="B100" s="39" t="s">
        <v>26</v>
      </c>
      <c r="C100" s="250" t="s">
        <v>43</v>
      </c>
      <c r="D100" s="250"/>
      <c r="E100" s="250"/>
      <c r="F100" s="250"/>
      <c r="G100" s="250"/>
    </row>
    <row r="101" spans="1:8" ht="33" customHeight="1">
      <c r="A101" s="24"/>
      <c r="B101" s="46" t="s">
        <v>27</v>
      </c>
      <c r="C101" s="251"/>
      <c r="D101" s="252"/>
      <c r="E101" s="252"/>
      <c r="F101" s="252"/>
      <c r="G101" s="253"/>
      <c r="H101" s="24"/>
    </row>
    <row r="102" spans="1:8" ht="30.75" customHeight="1">
      <c r="A102" s="24"/>
      <c r="B102" s="36" t="s">
        <v>5</v>
      </c>
      <c r="C102" s="37" t="s">
        <v>18</v>
      </c>
      <c r="D102" s="37" t="s">
        <v>19</v>
      </c>
      <c r="E102" s="37" t="s">
        <v>13</v>
      </c>
      <c r="F102" s="37" t="s">
        <v>41</v>
      </c>
      <c r="G102" s="37" t="s">
        <v>28</v>
      </c>
      <c r="H102" s="52" t="s">
        <v>8</v>
      </c>
    </row>
    <row r="103" spans="1:8" ht="24.75" customHeight="1">
      <c r="A103" s="23">
        <v>1</v>
      </c>
      <c r="B103" s="59" t="str">
        <f>'К.Образования'!B9</f>
        <v>Гордеева Наталья Ивановна</v>
      </c>
      <c r="C103" s="52">
        <f>'К.Образования'!C9</f>
        <v>0</v>
      </c>
      <c r="D103" s="53">
        <f>'К.Образования'!D9</f>
        <v>30463</v>
      </c>
      <c r="E103" s="52">
        <f>'К.Образования'!E9</f>
        <v>7</v>
      </c>
      <c r="F103" s="54" t="s">
        <v>120</v>
      </c>
      <c r="G103" s="24"/>
      <c r="H103" s="24"/>
    </row>
    <row r="104" spans="1:8" ht="24.75" customHeight="1">
      <c r="A104" s="23">
        <v>2</v>
      </c>
      <c r="B104" s="59" t="str">
        <f>'К.Образования'!B10</f>
        <v>Толстых Игорь Николаевич</v>
      </c>
      <c r="C104" s="52">
        <f>'К.Образования'!C10</f>
        <v>0</v>
      </c>
      <c r="D104" s="53">
        <f>'К.Образования'!D10</f>
        <v>28786</v>
      </c>
      <c r="E104" s="52" t="str">
        <f>'К.Образования'!E10</f>
        <v>7+</v>
      </c>
      <c r="F104" s="54" t="s">
        <v>120</v>
      </c>
      <c r="G104" s="24"/>
      <c r="H104" s="24"/>
    </row>
    <row r="105" spans="1:8" ht="24.75" customHeight="1">
      <c r="A105" s="23">
        <v>3</v>
      </c>
      <c r="B105" s="59" t="str">
        <f>'К.Образования'!B11</f>
        <v>Колосова Алла Анатольевна</v>
      </c>
      <c r="C105" s="52">
        <f>'К.Образования'!C11</f>
        <v>0</v>
      </c>
      <c r="D105" s="53">
        <f>'К.Образования'!D11</f>
        <v>26612</v>
      </c>
      <c r="E105" s="52" t="str">
        <f>'К.Образования'!E11</f>
        <v>8+</v>
      </c>
      <c r="F105" s="54" t="s">
        <v>120</v>
      </c>
      <c r="G105" s="24"/>
      <c r="H105" s="24"/>
    </row>
    <row r="106" spans="1:8" ht="24.75" customHeight="1">
      <c r="A106" s="23">
        <v>4</v>
      </c>
      <c r="B106" s="59" t="str">
        <f>'К.Образования'!B12</f>
        <v>Петрянина Екатерина Владимировна</v>
      </c>
      <c r="C106" s="52">
        <f>'К.Образования'!C12</f>
        <v>0</v>
      </c>
      <c r="D106" s="53">
        <f>'К.Образования'!D12</f>
        <v>29453</v>
      </c>
      <c r="E106" s="52" t="str">
        <f>'К.Образования'!E12</f>
        <v>7+</v>
      </c>
      <c r="F106" s="54" t="s">
        <v>120</v>
      </c>
      <c r="G106" s="24"/>
      <c r="H106" s="24"/>
    </row>
    <row r="107" spans="1:8" ht="24.75" customHeight="1">
      <c r="A107" s="23">
        <v>5</v>
      </c>
      <c r="B107" s="59" t="str">
        <f>'К.Образования'!B13</f>
        <v>Воробьева Марина Петровна</v>
      </c>
      <c r="C107" s="52">
        <f>'К.Образования'!C13</f>
        <v>0</v>
      </c>
      <c r="D107" s="53">
        <f>'К.Образования'!D13</f>
        <v>24059</v>
      </c>
      <c r="E107" s="52">
        <f>'К.Образования'!E13</f>
        <v>9</v>
      </c>
      <c r="F107" s="54" t="s">
        <v>120</v>
      </c>
      <c r="G107" s="24"/>
      <c r="H107" s="24"/>
    </row>
    <row r="108" spans="1:8" ht="43.5" customHeight="1">
      <c r="A108" s="24"/>
      <c r="B108" s="45" t="s">
        <v>29</v>
      </c>
      <c r="C108" s="254" t="s">
        <v>30</v>
      </c>
      <c r="D108" s="255"/>
      <c r="E108" s="256"/>
      <c r="F108" s="257"/>
      <c r="G108" s="19"/>
      <c r="H108" s="24"/>
    </row>
    <row r="109" spans="1:8" ht="18" customHeight="1">
      <c r="A109" s="49"/>
      <c r="B109" s="13"/>
      <c r="C109" s="73"/>
      <c r="D109" s="73"/>
      <c r="E109" s="50"/>
      <c r="F109" s="50"/>
      <c r="G109" s="50"/>
      <c r="H109" s="49"/>
    </row>
    <row r="110" spans="1:8" ht="30.75" customHeight="1">
      <c r="A110" s="260" t="s">
        <v>45</v>
      </c>
      <c r="B110" s="260"/>
      <c r="C110" s="260"/>
      <c r="D110" s="260"/>
      <c r="E110" s="260"/>
      <c r="F110" s="260"/>
      <c r="G110" s="260"/>
      <c r="H110" s="260"/>
    </row>
    <row r="111" spans="2:7" ht="21.75" customHeight="1">
      <c r="B111" s="38" t="s">
        <v>2</v>
      </c>
      <c r="C111" s="34" t="s">
        <v>42</v>
      </c>
      <c r="D111" s="34" t="s">
        <v>37</v>
      </c>
      <c r="E111" s="4" t="s">
        <v>25</v>
      </c>
      <c r="F111" s="34"/>
      <c r="G111" s="34"/>
    </row>
    <row r="112" spans="1:7" ht="21.75" customHeight="1">
      <c r="A112" s="4"/>
      <c r="B112" s="39" t="s">
        <v>26</v>
      </c>
      <c r="C112" s="250" t="s">
        <v>43</v>
      </c>
      <c r="D112" s="250"/>
      <c r="E112" s="250"/>
      <c r="F112" s="250"/>
      <c r="G112" s="250"/>
    </row>
    <row r="113" spans="1:8" ht="33.75" customHeight="1">
      <c r="A113" s="24"/>
      <c r="B113" s="46" t="s">
        <v>27</v>
      </c>
      <c r="C113" s="251"/>
      <c r="D113" s="252"/>
      <c r="E113" s="252"/>
      <c r="F113" s="252"/>
      <c r="G113" s="253"/>
      <c r="H113" s="24"/>
    </row>
    <row r="114" spans="1:8" ht="33.75" customHeight="1">
      <c r="A114" s="24"/>
      <c r="B114" s="36" t="s">
        <v>5</v>
      </c>
      <c r="C114" s="37" t="s">
        <v>18</v>
      </c>
      <c r="D114" s="37" t="s">
        <v>19</v>
      </c>
      <c r="E114" s="37" t="s">
        <v>13</v>
      </c>
      <c r="F114" s="37" t="s">
        <v>41</v>
      </c>
      <c r="G114" s="37" t="s">
        <v>28</v>
      </c>
      <c r="H114" s="52" t="s">
        <v>8</v>
      </c>
    </row>
    <row r="115" spans="1:8" ht="24.75" customHeight="1">
      <c r="A115" s="23">
        <v>1</v>
      </c>
      <c r="B115" s="134" t="str">
        <f>'МКУ УКС'!B9</f>
        <v>Васильев Александр Александрович</v>
      </c>
      <c r="C115" s="52">
        <f>'МКУ УКС'!C9</f>
        <v>0</v>
      </c>
      <c r="D115" s="53">
        <f>'МКУ УКС'!D9</f>
        <v>31914</v>
      </c>
      <c r="E115" s="52">
        <f>'МКУ УКС'!E9</f>
        <v>7</v>
      </c>
      <c r="F115" s="144" t="s">
        <v>126</v>
      </c>
      <c r="G115" s="24"/>
      <c r="H115" s="24"/>
    </row>
    <row r="116" spans="1:8" ht="24.75" customHeight="1">
      <c r="A116" s="23">
        <v>2</v>
      </c>
      <c r="B116" s="20" t="str">
        <f>'МКУ УКС'!B10</f>
        <v>Астахов Леонид Юрьевич</v>
      </c>
      <c r="C116" s="52" t="str">
        <f>'МКУ УКС'!C10</f>
        <v>17-53-0006865</v>
      </c>
      <c r="D116" s="53">
        <f>'МКУ УКС'!D10</f>
        <v>29603</v>
      </c>
      <c r="E116" s="52" t="str">
        <f>'МКУ УКС'!E10</f>
        <v>7+</v>
      </c>
      <c r="F116" s="144" t="s">
        <v>126</v>
      </c>
      <c r="G116" s="24"/>
      <c r="H116" s="24"/>
    </row>
    <row r="117" spans="1:8" ht="24.75" customHeight="1">
      <c r="A117" s="23">
        <v>3</v>
      </c>
      <c r="B117" s="20" t="str">
        <f>'МКУ УКС'!B11</f>
        <v>Шашкин Александр Михайлович</v>
      </c>
      <c r="C117" s="52" t="str">
        <f>'МКУ УКС'!C11</f>
        <v>18-53-0004114</v>
      </c>
      <c r="D117" s="53">
        <f>'МКУ УКС'!D11</f>
        <v>30386</v>
      </c>
      <c r="E117" s="52" t="str">
        <f>'МКУ УКС'!E11</f>
        <v>7+</v>
      </c>
      <c r="F117" s="144" t="s">
        <v>126</v>
      </c>
      <c r="G117" s="24"/>
      <c r="H117" s="24"/>
    </row>
    <row r="118" spans="1:8" ht="24.75" customHeight="1">
      <c r="A118" s="23">
        <v>4</v>
      </c>
      <c r="B118" s="20" t="str">
        <f>'МКУ УКС'!B12</f>
        <v>Здорнов Александр Сергеевич</v>
      </c>
      <c r="C118" s="52" t="str">
        <f>'МКУ УКС'!C12</f>
        <v>18-53-0004109</v>
      </c>
      <c r="D118" s="53">
        <f>'МКУ УКС'!D12</f>
        <v>34235</v>
      </c>
      <c r="E118" s="52">
        <f>'МКУ УКС'!E12</f>
        <v>6</v>
      </c>
      <c r="F118" s="144" t="s">
        <v>126</v>
      </c>
      <c r="G118" s="24"/>
      <c r="H118" s="24"/>
    </row>
    <row r="119" spans="1:8" ht="24.75" customHeight="1">
      <c r="A119" s="23">
        <v>5</v>
      </c>
      <c r="B119" s="20" t="str">
        <f>'МКУ УКС'!B13</f>
        <v>Вишняков Юрий Альбертович</v>
      </c>
      <c r="C119" s="52" t="str">
        <f>'МКУ УКС'!C13</f>
        <v>18-53-0004110</v>
      </c>
      <c r="D119" s="53">
        <f>'МКУ УКС'!D13</f>
        <v>21598</v>
      </c>
      <c r="E119" s="52" t="str">
        <f>'МКУ УКС'!E13</f>
        <v>9+</v>
      </c>
      <c r="F119" s="144" t="s">
        <v>126</v>
      </c>
      <c r="G119" s="24"/>
      <c r="H119" s="24"/>
    </row>
    <row r="120" spans="1:8" ht="30.75" customHeight="1">
      <c r="A120" s="24"/>
      <c r="B120" s="45" t="s">
        <v>29</v>
      </c>
      <c r="C120" s="254" t="s">
        <v>30</v>
      </c>
      <c r="D120" s="255"/>
      <c r="E120" s="256"/>
      <c r="F120" s="257"/>
      <c r="G120" s="19"/>
      <c r="H120" s="24"/>
    </row>
    <row r="121" spans="1:7" ht="18" customHeight="1">
      <c r="A121" s="49"/>
      <c r="B121" s="13"/>
      <c r="C121" s="73"/>
      <c r="D121" s="73"/>
      <c r="E121" s="50"/>
      <c r="F121" s="50"/>
      <c r="G121" s="50"/>
    </row>
    <row r="122" spans="1:8" ht="32.25" customHeight="1">
      <c r="A122" s="260" t="s">
        <v>45</v>
      </c>
      <c r="B122" s="260"/>
      <c r="C122" s="260"/>
      <c r="D122" s="260"/>
      <c r="E122" s="260"/>
      <c r="F122" s="260"/>
      <c r="G122" s="260"/>
      <c r="H122" s="260"/>
    </row>
    <row r="123" spans="2:7" ht="15">
      <c r="B123" s="38" t="s">
        <v>2</v>
      </c>
      <c r="C123" s="34" t="s">
        <v>42</v>
      </c>
      <c r="D123" s="34" t="s">
        <v>37</v>
      </c>
      <c r="E123" s="4" t="s">
        <v>25</v>
      </c>
      <c r="F123" s="34"/>
      <c r="G123" s="34"/>
    </row>
    <row r="124" spans="1:7" ht="15.75" customHeight="1">
      <c r="A124" s="4"/>
      <c r="B124" s="39" t="s">
        <v>26</v>
      </c>
      <c r="C124" s="250" t="s">
        <v>43</v>
      </c>
      <c r="D124" s="250"/>
      <c r="E124" s="250"/>
      <c r="F124" s="250"/>
      <c r="G124" s="250"/>
    </row>
    <row r="125" spans="1:8" ht="29.25" customHeight="1">
      <c r="A125" s="24"/>
      <c r="B125" s="46" t="s">
        <v>27</v>
      </c>
      <c r="C125" s="251"/>
      <c r="D125" s="252"/>
      <c r="E125" s="252"/>
      <c r="F125" s="252"/>
      <c r="G125" s="253"/>
      <c r="H125" s="24"/>
    </row>
    <row r="126" spans="1:8" ht="31.5" customHeight="1">
      <c r="A126" s="24"/>
      <c r="B126" s="36" t="s">
        <v>5</v>
      </c>
      <c r="C126" s="37" t="s">
        <v>18</v>
      </c>
      <c r="D126" s="37" t="s">
        <v>19</v>
      </c>
      <c r="E126" s="37" t="s">
        <v>13</v>
      </c>
      <c r="F126" s="37" t="s">
        <v>41</v>
      </c>
      <c r="G126" s="37" t="s">
        <v>28</v>
      </c>
      <c r="H126" s="52" t="s">
        <v>8</v>
      </c>
    </row>
    <row r="127" spans="1:8" ht="24.75" customHeight="1">
      <c r="A127" s="23">
        <v>1</v>
      </c>
      <c r="B127" s="20" t="str">
        <f>Архитектура!B9</f>
        <v>Яковлев Сергей Валентинович</v>
      </c>
      <c r="C127" s="52" t="str">
        <f>Архитектура!C9</f>
        <v>18-53-0004324</v>
      </c>
      <c r="D127" s="53">
        <f>Архитектура!D9</f>
        <v>20400</v>
      </c>
      <c r="E127" s="52">
        <f>Архитектура!E9</f>
        <v>10</v>
      </c>
      <c r="F127" s="144" t="s">
        <v>162</v>
      </c>
      <c r="G127" s="24"/>
      <c r="H127" s="24"/>
    </row>
    <row r="128" spans="1:8" ht="24.75" customHeight="1">
      <c r="A128" s="23">
        <v>2</v>
      </c>
      <c r="B128" s="20" t="str">
        <f>Архитектура!B10</f>
        <v>Петрова Елена Дмитриевна</v>
      </c>
      <c r="C128" s="52" t="str">
        <f>Архитектура!C10</f>
        <v>18-53-0004370</v>
      </c>
      <c r="D128" s="53">
        <f>Архитектура!D10</f>
        <v>24313</v>
      </c>
      <c r="E128" s="52">
        <f>Архитектура!E10</f>
        <v>10</v>
      </c>
      <c r="F128" s="144" t="s">
        <v>162</v>
      </c>
      <c r="G128" s="24"/>
      <c r="H128" s="24"/>
    </row>
    <row r="129" spans="1:8" ht="24.75" customHeight="1">
      <c r="A129" s="23">
        <v>3</v>
      </c>
      <c r="B129" s="20" t="str">
        <f>Архитектура!B11</f>
        <v>Топилина Анастасия Викторовна</v>
      </c>
      <c r="C129" s="52" t="str">
        <f>Архитектура!C11</f>
        <v>18-53-0004364</v>
      </c>
      <c r="D129" s="53">
        <f>Архитектура!D11</f>
        <v>30600</v>
      </c>
      <c r="E129" s="52">
        <f>Архитектура!E11</f>
        <v>7</v>
      </c>
      <c r="F129" s="144" t="s">
        <v>162</v>
      </c>
      <c r="G129" s="24"/>
      <c r="H129" s="24"/>
    </row>
    <row r="130" spans="1:8" ht="24.75" customHeight="1">
      <c r="A130" s="23">
        <v>4</v>
      </c>
      <c r="B130" s="20" t="str">
        <f>Архитектура!B12</f>
        <v>Гегер Ольга Владимировна</v>
      </c>
      <c r="C130" s="52" t="str">
        <f>Архитектура!C12</f>
        <v>17-53-0011353</v>
      </c>
      <c r="D130" s="53">
        <f>Архитектура!D12</f>
        <v>32660</v>
      </c>
      <c r="E130" s="52">
        <f>Архитектура!E12</f>
        <v>6</v>
      </c>
      <c r="F130" s="144" t="s">
        <v>162</v>
      </c>
      <c r="G130" s="24"/>
      <c r="H130" s="24"/>
    </row>
    <row r="131" spans="1:8" ht="24.75" customHeight="1">
      <c r="A131" s="23">
        <v>5</v>
      </c>
      <c r="B131" s="20" t="str">
        <f>Архитектура!B13</f>
        <v>Гребенюк Александр Вячеславович</v>
      </c>
      <c r="C131" s="52" t="str">
        <f>Архитектура!C13</f>
        <v>18-53-0004253</v>
      </c>
      <c r="D131" s="53">
        <f>Архитектура!D13</f>
        <v>31912</v>
      </c>
      <c r="E131" s="52">
        <f>Архитектура!E13</f>
        <v>7</v>
      </c>
      <c r="F131" s="144" t="s">
        <v>162</v>
      </c>
      <c r="G131" s="24"/>
      <c r="H131" s="24"/>
    </row>
    <row r="132" spans="1:8" ht="42" customHeight="1">
      <c r="A132" s="24"/>
      <c r="B132" s="45" t="s">
        <v>29</v>
      </c>
      <c r="C132" s="254" t="s">
        <v>30</v>
      </c>
      <c r="D132" s="255"/>
      <c r="E132" s="256"/>
      <c r="F132" s="257"/>
      <c r="G132" s="19"/>
      <c r="H132" s="24"/>
    </row>
    <row r="133" spans="1:7" ht="18" customHeight="1">
      <c r="A133" s="49"/>
      <c r="B133" s="13"/>
      <c r="C133" s="73"/>
      <c r="D133" s="73"/>
      <c r="E133" s="50"/>
      <c r="F133" s="50"/>
      <c r="G133" s="50"/>
    </row>
    <row r="134" spans="1:8" ht="31.5" customHeight="1">
      <c r="A134" s="260" t="s">
        <v>45</v>
      </c>
      <c r="B134" s="260"/>
      <c r="C134" s="260"/>
      <c r="D134" s="260"/>
      <c r="E134" s="260"/>
      <c r="F134" s="260"/>
      <c r="G134" s="260"/>
      <c r="H134" s="260"/>
    </row>
    <row r="135" spans="2:7" ht="15">
      <c r="B135" s="38" t="s">
        <v>2</v>
      </c>
      <c r="C135" s="34" t="s">
        <v>42</v>
      </c>
      <c r="D135" s="34" t="s">
        <v>37</v>
      </c>
      <c r="E135" s="4" t="s">
        <v>25</v>
      </c>
      <c r="F135" s="34"/>
      <c r="G135" s="34"/>
    </row>
    <row r="136" spans="1:7" ht="15.75" customHeight="1">
      <c r="A136" s="4"/>
      <c r="B136" s="39" t="s">
        <v>26</v>
      </c>
      <c r="C136" s="250" t="s">
        <v>43</v>
      </c>
      <c r="D136" s="250"/>
      <c r="E136" s="250"/>
      <c r="F136" s="250"/>
      <c r="G136" s="250"/>
    </row>
    <row r="137" spans="1:8" ht="36" customHeight="1">
      <c r="A137" s="24"/>
      <c r="B137" s="46" t="s">
        <v>27</v>
      </c>
      <c r="C137" s="251"/>
      <c r="D137" s="252"/>
      <c r="E137" s="252"/>
      <c r="F137" s="252"/>
      <c r="G137" s="253"/>
      <c r="H137" s="24"/>
    </row>
    <row r="138" spans="1:8" ht="30.75" customHeight="1">
      <c r="A138" s="24"/>
      <c r="B138" s="36" t="s">
        <v>5</v>
      </c>
      <c r="C138" s="37" t="s">
        <v>18</v>
      </c>
      <c r="D138" s="37" t="s">
        <v>19</v>
      </c>
      <c r="E138" s="37" t="s">
        <v>13</v>
      </c>
      <c r="F138" s="37" t="s">
        <v>41</v>
      </c>
      <c r="G138" s="37" t="s">
        <v>28</v>
      </c>
      <c r="H138" s="52" t="s">
        <v>8</v>
      </c>
    </row>
    <row r="139" spans="1:8" ht="24.75" customHeight="1">
      <c r="A139" s="23">
        <v>1</v>
      </c>
      <c r="B139" s="10" t="str">
        <f>УхтоИНфКульт!B9</f>
        <v>Хиврич Константин Викторович</v>
      </c>
      <c r="C139" s="52" t="str">
        <f>УхтоИНфКульт!C9</f>
        <v>18-53-0004312</v>
      </c>
      <c r="D139" s="53">
        <f>УхтоИНфКульт!D9</f>
        <v>29766</v>
      </c>
      <c r="E139" s="52" t="str">
        <f>УхтоИНфКульт!E9</f>
        <v>7+</v>
      </c>
      <c r="F139" s="144" t="s">
        <v>163</v>
      </c>
      <c r="G139" s="24"/>
      <c r="H139" s="24"/>
    </row>
    <row r="140" spans="1:8" ht="24.75" customHeight="1">
      <c r="A140" s="23">
        <v>2</v>
      </c>
      <c r="B140" s="20" t="str">
        <f>УхтоИНфКульт!B10</f>
        <v>Александров Дмитрий Николаевич</v>
      </c>
      <c r="C140" s="52">
        <f>УхтоИНфКульт!C10</f>
        <v>0</v>
      </c>
      <c r="D140" s="53">
        <f>УхтоИНфКульт!D10</f>
        <v>30657</v>
      </c>
      <c r="E140" s="52">
        <f>УхтоИНфКульт!E10</f>
        <v>7</v>
      </c>
      <c r="F140" s="144" t="s">
        <v>163</v>
      </c>
      <c r="G140" s="24"/>
      <c r="H140" s="24"/>
    </row>
    <row r="141" spans="1:8" ht="24.75" customHeight="1">
      <c r="A141" s="23">
        <v>3</v>
      </c>
      <c r="B141" s="20" t="str">
        <f>УхтоИНфКульт!B11</f>
        <v>Игишев Сергей Григорьевич</v>
      </c>
      <c r="C141" s="52">
        <f>УхтоИНфКульт!C11</f>
        <v>0</v>
      </c>
      <c r="D141" s="53">
        <f>УхтоИНфКульт!D11</f>
        <v>30650</v>
      </c>
      <c r="E141" s="52">
        <f>УхтоИНфКульт!E11</f>
        <v>7</v>
      </c>
      <c r="F141" s="144" t="s">
        <v>163</v>
      </c>
      <c r="G141" s="24"/>
      <c r="H141" s="24"/>
    </row>
    <row r="142" spans="1:8" ht="24.75" customHeight="1">
      <c r="A142" s="23">
        <v>4</v>
      </c>
      <c r="B142" s="134" t="str">
        <f>УхтоИНфКульт!B12</f>
        <v>Лапшин Владимир Анатольевич</v>
      </c>
      <c r="C142" s="52">
        <f>УхтоИНфКульт!C12</f>
        <v>0</v>
      </c>
      <c r="D142" s="53">
        <f>УхтоИНфКульт!D12</f>
        <v>27729</v>
      </c>
      <c r="E142" s="52">
        <f>УхтоИНфКульт!E12</f>
        <v>8</v>
      </c>
      <c r="F142" s="144" t="s">
        <v>163</v>
      </c>
      <c r="G142" s="24"/>
      <c r="H142" s="24"/>
    </row>
    <row r="143" spans="1:8" ht="24.75" customHeight="1">
      <c r="A143" s="23">
        <v>5</v>
      </c>
      <c r="B143" s="20">
        <f>УхтоИНфКульт!B13</f>
        <v>0</v>
      </c>
      <c r="C143" s="52">
        <f>УхтоИНфКульт!C13</f>
        <v>0</v>
      </c>
      <c r="D143" s="53">
        <f>УхтоИНфКульт!D13</f>
        <v>0</v>
      </c>
      <c r="E143" s="52">
        <f>УхтоИНфКульт!E13</f>
        <v>0</v>
      </c>
      <c r="F143" s="144" t="s">
        <v>163</v>
      </c>
      <c r="G143" s="24"/>
      <c r="H143" s="24"/>
    </row>
    <row r="144" spans="1:8" ht="41.25" customHeight="1">
      <c r="A144" s="24"/>
      <c r="B144" s="45" t="s">
        <v>29</v>
      </c>
      <c r="C144" s="254" t="s">
        <v>30</v>
      </c>
      <c r="D144" s="255"/>
      <c r="E144" s="256"/>
      <c r="F144" s="257"/>
      <c r="G144" s="19"/>
      <c r="H144" s="24"/>
    </row>
    <row r="145" spans="1:8" ht="20.25" customHeight="1">
      <c r="A145" s="49"/>
      <c r="B145" s="13"/>
      <c r="C145" s="73"/>
      <c r="D145" s="73"/>
      <c r="E145" s="50"/>
      <c r="F145" s="50"/>
      <c r="G145" s="50"/>
      <c r="H145" s="49"/>
    </row>
  </sheetData>
  <sheetProtection/>
  <mergeCells count="60">
    <mergeCell ref="A62:H62"/>
    <mergeCell ref="A74:H74"/>
    <mergeCell ref="C125:G125"/>
    <mergeCell ref="C88:G88"/>
    <mergeCell ref="C89:G89"/>
    <mergeCell ref="C96:D96"/>
    <mergeCell ref="C137:G137"/>
    <mergeCell ref="C144:D144"/>
    <mergeCell ref="E144:F144"/>
    <mergeCell ref="E84:F84"/>
    <mergeCell ref="A134:H134"/>
    <mergeCell ref="A98:H98"/>
    <mergeCell ref="A110:H110"/>
    <mergeCell ref="A122:H122"/>
    <mergeCell ref="C132:D132"/>
    <mergeCell ref="E96:F96"/>
    <mergeCell ref="C100:G100"/>
    <mergeCell ref="C101:G101"/>
    <mergeCell ref="C108:D108"/>
    <mergeCell ref="E108:F108"/>
    <mergeCell ref="E132:F132"/>
    <mergeCell ref="C124:G124"/>
    <mergeCell ref="C112:G112"/>
    <mergeCell ref="C113:G113"/>
    <mergeCell ref="C120:D120"/>
    <mergeCell ref="E120:F120"/>
    <mergeCell ref="C136:G136"/>
    <mergeCell ref="A2:H2"/>
    <mergeCell ref="A14:H14"/>
    <mergeCell ref="A86:H86"/>
    <mergeCell ref="C53:G53"/>
    <mergeCell ref="C28:G28"/>
    <mergeCell ref="C29:G29"/>
    <mergeCell ref="C36:D36"/>
    <mergeCell ref="E36:F36"/>
    <mergeCell ref="C40:G40"/>
    <mergeCell ref="C60:D60"/>
    <mergeCell ref="E60:F60"/>
    <mergeCell ref="C41:G41"/>
    <mergeCell ref="C48:D48"/>
    <mergeCell ref="E48:F48"/>
    <mergeCell ref="C52:G52"/>
    <mergeCell ref="C76:G76"/>
    <mergeCell ref="C77:G77"/>
    <mergeCell ref="C84:D84"/>
    <mergeCell ref="A26:H26"/>
    <mergeCell ref="C64:G64"/>
    <mergeCell ref="C65:G65"/>
    <mergeCell ref="C72:D72"/>
    <mergeCell ref="E72:F72"/>
    <mergeCell ref="A38:H38"/>
    <mergeCell ref="A50:H50"/>
    <mergeCell ref="C4:G4"/>
    <mergeCell ref="C5:G5"/>
    <mergeCell ref="C12:D12"/>
    <mergeCell ref="E12:F12"/>
    <mergeCell ref="C16:G16"/>
    <mergeCell ref="C17:G17"/>
    <mergeCell ref="C24:D24"/>
    <mergeCell ref="E24:F2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="89" zoomScaleNormal="89" zoomScalePageLayoutView="0" workbookViewId="0" topLeftCell="A7">
      <selection activeCell="U15" sqref="U15"/>
    </sheetView>
  </sheetViews>
  <sheetFormatPr defaultColWidth="8.8515625" defaultRowHeight="15"/>
  <cols>
    <col min="1" max="1" width="3.421875" style="1" customWidth="1"/>
    <col min="2" max="2" width="36.00390625" style="1" customWidth="1"/>
    <col min="3" max="3" width="15.28125" style="1" customWidth="1"/>
    <col min="4" max="4" width="10.140625" style="1" customWidth="1"/>
    <col min="5" max="5" width="4.00390625" style="1" customWidth="1"/>
    <col min="6" max="6" width="4.140625" style="1" customWidth="1"/>
    <col min="7" max="7" width="7.57421875" style="1" customWidth="1"/>
    <col min="8" max="8" width="4.28125" style="1" customWidth="1"/>
    <col min="9" max="9" width="8.421875" style="1" customWidth="1"/>
    <col min="10" max="10" width="4.00390625" style="1" customWidth="1"/>
    <col min="11" max="11" width="6.28125" style="1" customWidth="1"/>
    <col min="12" max="12" width="3.8515625" style="1" customWidth="1"/>
    <col min="13" max="13" width="7.57421875" style="1" customWidth="1"/>
    <col min="14" max="14" width="4.28125" style="1" customWidth="1"/>
    <col min="15" max="15" width="5.28125" style="1" customWidth="1"/>
    <col min="16" max="16" width="4.140625" style="1" customWidth="1"/>
    <col min="17" max="17" width="10.28125" style="1" customWidth="1"/>
    <col min="18" max="18" width="4.00390625" style="1" customWidth="1"/>
    <col min="19" max="19" width="9.8515625" style="1" customWidth="1"/>
    <col min="20" max="20" width="4.57421875" style="1" customWidth="1"/>
    <col min="21" max="21" width="5.421875" style="1" customWidth="1"/>
    <col min="22" max="22" width="5.8515625" style="1" customWidth="1"/>
    <col min="23" max="16384" width="8.8515625" style="1" customWidth="1"/>
  </cols>
  <sheetData>
    <row r="1" spans="1:12" ht="15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22" ht="24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1" ht="23.25" customHeight="1">
      <c r="A3" s="95" t="s">
        <v>41</v>
      </c>
      <c r="B3" s="95"/>
      <c r="C3" s="275" t="s">
        <v>120</v>
      </c>
      <c r="D3" s="275"/>
      <c r="E3" s="275"/>
      <c r="F3" s="275"/>
      <c r="G3" s="275"/>
      <c r="H3" s="275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</row>
    <row r="4" spans="1:22" ht="28.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27.75" customHeight="1">
      <c r="A5" s="4"/>
      <c r="B5" s="6" t="s">
        <v>10</v>
      </c>
      <c r="C5" s="6"/>
      <c r="D5" s="274" t="s">
        <v>147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0" t="s">
        <v>32</v>
      </c>
      <c r="G7" s="272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81.75" customHeight="1">
      <c r="A8" s="267"/>
      <c r="B8" s="269"/>
      <c r="C8" s="266"/>
      <c r="D8" s="267"/>
      <c r="E8" s="271"/>
      <c r="F8" s="271"/>
      <c r="G8" s="29" t="s">
        <v>21</v>
      </c>
      <c r="H8" s="32" t="s">
        <v>8</v>
      </c>
      <c r="I8" s="30" t="s">
        <v>22</v>
      </c>
      <c r="J8" s="32" t="s">
        <v>8</v>
      </c>
      <c r="K8" s="30" t="s">
        <v>23</v>
      </c>
      <c r="L8" s="32" t="s">
        <v>8</v>
      </c>
      <c r="M8" s="29" t="s">
        <v>24</v>
      </c>
      <c r="N8" s="32" t="s">
        <v>8</v>
      </c>
      <c r="O8" s="30" t="s">
        <v>20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31" t="s">
        <v>9</v>
      </c>
    </row>
    <row r="9" spans="1:22" ht="24.75" customHeight="1">
      <c r="A9" s="74">
        <v>1</v>
      </c>
      <c r="B9" s="104" t="s">
        <v>121</v>
      </c>
      <c r="C9" s="105"/>
      <c r="D9" s="100">
        <v>30463</v>
      </c>
      <c r="E9" s="115">
        <v>7</v>
      </c>
      <c r="F9" s="130" t="s">
        <v>56</v>
      </c>
      <c r="G9" s="102">
        <v>10</v>
      </c>
      <c r="H9" s="103">
        <v>30</v>
      </c>
      <c r="I9" s="102">
        <v>145</v>
      </c>
      <c r="J9" s="103">
        <v>17</v>
      </c>
      <c r="K9" s="102">
        <v>38</v>
      </c>
      <c r="L9" s="102">
        <v>26</v>
      </c>
      <c r="M9" s="102"/>
      <c r="N9" s="103"/>
      <c r="O9" s="103"/>
      <c r="P9" s="103"/>
      <c r="Q9" s="103">
        <v>0</v>
      </c>
      <c r="R9" s="103"/>
      <c r="S9" s="103">
        <v>14</v>
      </c>
      <c r="T9" s="103">
        <v>18</v>
      </c>
      <c r="U9" s="103">
        <f>T9+R9+P9+N9+L9+J9+H9</f>
        <v>91</v>
      </c>
      <c r="V9" s="63"/>
    </row>
    <row r="10" spans="1:22" ht="24.75" customHeight="1">
      <c r="A10" s="74">
        <v>2</v>
      </c>
      <c r="B10" s="104" t="s">
        <v>122</v>
      </c>
      <c r="C10" s="105"/>
      <c r="D10" s="100">
        <v>28786</v>
      </c>
      <c r="E10" s="115" t="s">
        <v>104</v>
      </c>
      <c r="F10" s="130" t="s">
        <v>74</v>
      </c>
      <c r="G10" s="103">
        <v>15</v>
      </c>
      <c r="H10" s="103">
        <v>55</v>
      </c>
      <c r="I10" s="102">
        <v>235</v>
      </c>
      <c r="J10" s="103">
        <v>37</v>
      </c>
      <c r="K10" s="103">
        <v>28</v>
      </c>
      <c r="L10" s="102">
        <v>11</v>
      </c>
      <c r="M10" s="102">
        <v>9</v>
      </c>
      <c r="N10" s="103">
        <v>25</v>
      </c>
      <c r="O10" s="103"/>
      <c r="P10" s="103"/>
      <c r="Q10" s="103"/>
      <c r="R10" s="103"/>
      <c r="S10" s="103">
        <v>4</v>
      </c>
      <c r="T10" s="103">
        <v>4</v>
      </c>
      <c r="U10" s="103">
        <f>R10+P10+N10+L10+J10+H10</f>
        <v>128</v>
      </c>
      <c r="V10" s="63"/>
    </row>
    <row r="11" spans="1:22" ht="24.75" customHeight="1">
      <c r="A11" s="74">
        <v>3</v>
      </c>
      <c r="B11" s="104" t="s">
        <v>123</v>
      </c>
      <c r="C11" s="105"/>
      <c r="D11" s="116">
        <v>26612</v>
      </c>
      <c r="E11" s="115" t="s">
        <v>103</v>
      </c>
      <c r="F11" s="130" t="s">
        <v>56</v>
      </c>
      <c r="G11" s="102">
        <v>12</v>
      </c>
      <c r="H11" s="103">
        <v>52</v>
      </c>
      <c r="I11" s="102">
        <v>155</v>
      </c>
      <c r="J11" s="103">
        <v>37</v>
      </c>
      <c r="K11" s="102">
        <v>12</v>
      </c>
      <c r="L11" s="102">
        <v>12</v>
      </c>
      <c r="M11" s="102"/>
      <c r="N11" s="103"/>
      <c r="O11" s="103"/>
      <c r="P11" s="103"/>
      <c r="Q11" s="103">
        <v>5</v>
      </c>
      <c r="R11" s="103">
        <v>15</v>
      </c>
      <c r="S11" s="103">
        <v>0</v>
      </c>
      <c r="T11" s="103">
        <v>0</v>
      </c>
      <c r="U11" s="103">
        <f>T11+R11+P11+N11+L11+J11+H11</f>
        <v>116</v>
      </c>
      <c r="V11" s="63"/>
    </row>
    <row r="12" spans="1:22" ht="24.75" customHeight="1">
      <c r="A12" s="74">
        <v>4</v>
      </c>
      <c r="B12" s="104" t="s">
        <v>125</v>
      </c>
      <c r="C12" s="105"/>
      <c r="D12" s="100">
        <v>29453</v>
      </c>
      <c r="E12" s="115" t="s">
        <v>104</v>
      </c>
      <c r="F12" s="130" t="s">
        <v>56</v>
      </c>
      <c r="G12" s="102">
        <v>30</v>
      </c>
      <c r="H12" s="103">
        <v>85</v>
      </c>
      <c r="I12" s="102">
        <v>147</v>
      </c>
      <c r="J12" s="103">
        <v>18</v>
      </c>
      <c r="K12" s="102">
        <v>26</v>
      </c>
      <c r="L12" s="102">
        <v>13</v>
      </c>
      <c r="M12" s="102"/>
      <c r="N12" s="103"/>
      <c r="O12" s="103"/>
      <c r="P12" s="103"/>
      <c r="Q12" s="103">
        <v>3</v>
      </c>
      <c r="R12" s="103">
        <v>6</v>
      </c>
      <c r="S12" s="103">
        <v>24</v>
      </c>
      <c r="T12" s="103">
        <v>38</v>
      </c>
      <c r="U12" s="103">
        <f>T12+P12+N12+L12+J12+H12</f>
        <v>154</v>
      </c>
      <c r="V12" s="63"/>
    </row>
    <row r="13" spans="1:22" ht="24.75" customHeight="1">
      <c r="A13" s="74">
        <v>5</v>
      </c>
      <c r="B13" s="104" t="s">
        <v>124</v>
      </c>
      <c r="C13" s="105"/>
      <c r="D13" s="100">
        <v>24059</v>
      </c>
      <c r="E13" s="115">
        <v>9</v>
      </c>
      <c r="F13" s="130" t="s">
        <v>56</v>
      </c>
      <c r="G13" s="102">
        <v>15</v>
      </c>
      <c r="H13" s="103">
        <v>61</v>
      </c>
      <c r="I13" s="102">
        <v>136</v>
      </c>
      <c r="J13" s="103">
        <v>28</v>
      </c>
      <c r="K13" s="102">
        <v>31</v>
      </c>
      <c r="L13" s="102">
        <v>32</v>
      </c>
      <c r="M13" s="102"/>
      <c r="N13" s="103"/>
      <c r="O13" s="103"/>
      <c r="P13" s="103"/>
      <c r="Q13" s="103">
        <v>2</v>
      </c>
      <c r="R13" s="103">
        <v>6</v>
      </c>
      <c r="S13" s="103">
        <v>33</v>
      </c>
      <c r="T13" s="103">
        <v>56</v>
      </c>
      <c r="U13" s="103">
        <f>T13+P13+N13+L13+J13+H13</f>
        <v>177</v>
      </c>
      <c r="V13" s="63"/>
    </row>
    <row r="14" spans="1:22" ht="35.25" customHeight="1">
      <c r="A14" s="9"/>
      <c r="B14" s="117"/>
      <c r="C14" s="115"/>
      <c r="D14" s="115"/>
      <c r="E14" s="115"/>
      <c r="F14" s="115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>
        <f>U10+U11+U12+U13</f>
        <v>575</v>
      </c>
      <c r="V14" s="63"/>
    </row>
    <row r="15" spans="1:18" ht="15.75" customHeight="1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28.5" customHeight="1">
      <c r="A16" s="12"/>
      <c r="B16" s="14"/>
      <c r="C16" s="17"/>
      <c r="D16" s="12"/>
      <c r="E16" s="16"/>
      <c r="F16" s="16"/>
      <c r="G16" s="12"/>
      <c r="H16" s="16"/>
      <c r="I16" s="12"/>
      <c r="J16" s="16"/>
      <c r="K16" s="12"/>
      <c r="L16" s="12"/>
      <c r="M16" s="12"/>
      <c r="N16" s="16"/>
      <c r="O16" s="16"/>
      <c r="P16" s="16"/>
      <c r="Q16" s="12"/>
      <c r="R16" s="16"/>
    </row>
    <row r="17" spans="1:18" ht="15">
      <c r="A17" s="262" t="s">
        <v>11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8" ht="32.25" customHeight="1">
      <c r="A18" s="263" t="s">
        <v>12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</sheetData>
  <sheetProtection/>
  <mergeCells count="15">
    <mergeCell ref="D5:U5"/>
    <mergeCell ref="C3:H3"/>
    <mergeCell ref="A2:V2"/>
    <mergeCell ref="A4:V4"/>
    <mergeCell ref="I3:M3"/>
    <mergeCell ref="O3:Q3"/>
    <mergeCell ref="A18:R18"/>
    <mergeCell ref="A7:A8"/>
    <mergeCell ref="B7:B8"/>
    <mergeCell ref="C7:C8"/>
    <mergeCell ref="D7:D8"/>
    <mergeCell ref="E7:E8"/>
    <mergeCell ref="G7:V7"/>
    <mergeCell ref="F7:F8"/>
    <mergeCell ref="A17:R17"/>
  </mergeCells>
  <printOptions/>
  <pageMargins left="0" right="0" top="0" bottom="0" header="0.31496062992125984" footer="0.31496062992125984"/>
  <pageSetup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8"/>
  <sheetViews>
    <sheetView zoomScale="91" zoomScaleNormal="91" zoomScalePageLayoutView="0" workbookViewId="0" topLeftCell="A4">
      <selection activeCell="U15" sqref="U15"/>
    </sheetView>
  </sheetViews>
  <sheetFormatPr defaultColWidth="8.8515625" defaultRowHeight="15"/>
  <cols>
    <col min="1" max="1" width="4.28125" style="1" customWidth="1"/>
    <col min="2" max="2" width="37.140625" style="1" customWidth="1"/>
    <col min="3" max="3" width="15.140625" style="1" customWidth="1"/>
    <col min="4" max="4" width="10.57421875" style="1" customWidth="1"/>
    <col min="5" max="5" width="4.421875" style="1" customWidth="1"/>
    <col min="6" max="6" width="4.140625" style="1" customWidth="1"/>
    <col min="7" max="7" width="7.140625" style="1" customWidth="1"/>
    <col min="8" max="8" width="4.28125" style="1" customWidth="1"/>
    <col min="9" max="9" width="8.28125" style="1" customWidth="1"/>
    <col min="10" max="10" width="4.28125" style="1" customWidth="1"/>
    <col min="11" max="11" width="6.57421875" style="1" customWidth="1"/>
    <col min="12" max="12" width="4.421875" style="1" customWidth="1"/>
    <col min="13" max="13" width="7.28125" style="1" customWidth="1"/>
    <col min="14" max="14" width="4.421875" style="1" customWidth="1"/>
    <col min="15" max="15" width="5.57421875" style="1" customWidth="1"/>
    <col min="16" max="16" width="4.00390625" style="1" customWidth="1"/>
    <col min="17" max="17" width="10.57421875" style="1" customWidth="1"/>
    <col min="18" max="18" width="4.140625" style="1" customWidth="1"/>
    <col min="19" max="19" width="9.8515625" style="1" customWidth="1"/>
    <col min="20" max="20" width="4.421875" style="1" customWidth="1"/>
    <col min="21" max="21" width="5.57421875" style="1" customWidth="1"/>
    <col min="22" max="22" width="5.7109375" style="1" customWidth="1"/>
    <col min="23" max="16384" width="8.8515625" style="1" customWidth="1"/>
  </cols>
  <sheetData>
    <row r="1" spans="1:16" ht="15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27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1" ht="29.25" customHeight="1">
      <c r="A3" s="95" t="s">
        <v>41</v>
      </c>
      <c r="B3" s="95"/>
      <c r="C3" s="261" t="s">
        <v>126</v>
      </c>
      <c r="D3" s="261"/>
      <c r="E3" s="261"/>
      <c r="F3" s="261"/>
      <c r="G3" s="261"/>
      <c r="H3" s="261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</row>
    <row r="4" spans="1:22" ht="29.2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28.5" customHeight="1">
      <c r="A5" s="4"/>
      <c r="B5" s="6" t="s">
        <v>10</v>
      </c>
      <c r="C5" s="6"/>
      <c r="D5" s="274" t="s">
        <v>147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7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0" t="s">
        <v>32</v>
      </c>
      <c r="G7" s="272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78" customHeight="1">
      <c r="A8" s="267"/>
      <c r="B8" s="269"/>
      <c r="C8" s="266"/>
      <c r="D8" s="267"/>
      <c r="E8" s="271"/>
      <c r="F8" s="271"/>
      <c r="G8" s="29" t="s">
        <v>21</v>
      </c>
      <c r="H8" s="32" t="s">
        <v>8</v>
      </c>
      <c r="I8" s="30" t="s">
        <v>22</v>
      </c>
      <c r="J8" s="32" t="s">
        <v>8</v>
      </c>
      <c r="K8" s="30" t="s">
        <v>23</v>
      </c>
      <c r="L8" s="32" t="s">
        <v>8</v>
      </c>
      <c r="M8" s="29" t="s">
        <v>24</v>
      </c>
      <c r="N8" s="32" t="s">
        <v>8</v>
      </c>
      <c r="O8" s="30" t="s">
        <v>20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31" t="s">
        <v>9</v>
      </c>
    </row>
    <row r="9" spans="1:22" ht="24.75" customHeight="1">
      <c r="A9" s="19">
        <v>1</v>
      </c>
      <c r="B9" s="137" t="s">
        <v>127</v>
      </c>
      <c r="C9" s="84"/>
      <c r="D9" s="48">
        <v>31914</v>
      </c>
      <c r="E9" s="9">
        <v>7</v>
      </c>
      <c r="F9" s="9" t="s">
        <v>74</v>
      </c>
      <c r="G9" s="64">
        <v>13</v>
      </c>
      <c r="H9" s="63">
        <v>49</v>
      </c>
      <c r="I9" s="64">
        <v>234</v>
      </c>
      <c r="J9" s="63">
        <v>37</v>
      </c>
      <c r="K9" s="64">
        <v>36</v>
      </c>
      <c r="L9" s="64">
        <v>16</v>
      </c>
      <c r="M9" s="64"/>
      <c r="N9" s="63"/>
      <c r="O9" s="63">
        <v>50</v>
      </c>
      <c r="P9" s="63">
        <v>45</v>
      </c>
      <c r="Q9" s="63"/>
      <c r="R9" s="63"/>
      <c r="S9" s="63">
        <v>12</v>
      </c>
      <c r="T9" s="63">
        <v>14</v>
      </c>
      <c r="U9" s="63">
        <f>R9+P9+N9+L9+J9+H9</f>
        <v>147</v>
      </c>
      <c r="V9" s="63"/>
    </row>
    <row r="10" spans="1:22" ht="24.75" customHeight="1">
      <c r="A10" s="19">
        <v>2</v>
      </c>
      <c r="B10" s="85" t="s">
        <v>128</v>
      </c>
      <c r="C10" s="84" t="s">
        <v>132</v>
      </c>
      <c r="D10" s="48">
        <v>29603</v>
      </c>
      <c r="E10" s="9" t="s">
        <v>104</v>
      </c>
      <c r="F10" s="9" t="s">
        <v>74</v>
      </c>
      <c r="G10" s="64">
        <v>13</v>
      </c>
      <c r="H10" s="63">
        <v>49</v>
      </c>
      <c r="I10" s="64">
        <v>249</v>
      </c>
      <c r="J10" s="63">
        <v>44</v>
      </c>
      <c r="K10" s="63">
        <v>41</v>
      </c>
      <c r="L10" s="64">
        <v>21</v>
      </c>
      <c r="M10" s="64">
        <v>11</v>
      </c>
      <c r="N10" s="63">
        <v>31</v>
      </c>
      <c r="O10" s="63">
        <v>70</v>
      </c>
      <c r="P10" s="63">
        <v>55</v>
      </c>
      <c r="Q10" s="63"/>
      <c r="R10" s="63"/>
      <c r="S10" s="63">
        <v>35</v>
      </c>
      <c r="T10" s="63">
        <v>60</v>
      </c>
      <c r="U10" s="63">
        <f>T10+R10+P10+J10+H10</f>
        <v>208</v>
      </c>
      <c r="V10" s="63"/>
    </row>
    <row r="11" spans="1:22" ht="24.75" customHeight="1">
      <c r="A11" s="19">
        <v>3</v>
      </c>
      <c r="B11" s="10" t="s">
        <v>129</v>
      </c>
      <c r="C11" s="84" t="s">
        <v>133</v>
      </c>
      <c r="D11" s="48">
        <v>30386</v>
      </c>
      <c r="E11" s="9" t="s">
        <v>104</v>
      </c>
      <c r="F11" s="9" t="s">
        <v>74</v>
      </c>
      <c r="G11" s="64">
        <v>-10</v>
      </c>
      <c r="H11" s="63">
        <v>0</v>
      </c>
      <c r="I11" s="64">
        <v>203</v>
      </c>
      <c r="J11" s="63">
        <v>21</v>
      </c>
      <c r="K11" s="64">
        <v>32</v>
      </c>
      <c r="L11" s="64">
        <v>13</v>
      </c>
      <c r="M11" s="64"/>
      <c r="N11" s="63"/>
      <c r="O11" s="63">
        <v>21</v>
      </c>
      <c r="P11" s="63">
        <v>21</v>
      </c>
      <c r="Q11" s="63"/>
      <c r="R11" s="63"/>
      <c r="S11" s="63">
        <v>20</v>
      </c>
      <c r="T11" s="63">
        <v>30</v>
      </c>
      <c r="U11" s="63">
        <f>T11+R11+P11+N11+L11+J11+H11</f>
        <v>85</v>
      </c>
      <c r="V11" s="63"/>
    </row>
    <row r="12" spans="1:22" ht="24.75" customHeight="1">
      <c r="A12" s="19">
        <v>4</v>
      </c>
      <c r="B12" s="10" t="s">
        <v>130</v>
      </c>
      <c r="C12" s="84" t="s">
        <v>134</v>
      </c>
      <c r="D12" s="48">
        <v>34235</v>
      </c>
      <c r="E12" s="9">
        <v>6</v>
      </c>
      <c r="F12" s="9" t="s">
        <v>74</v>
      </c>
      <c r="G12" s="64">
        <v>18</v>
      </c>
      <c r="H12" s="63">
        <v>64</v>
      </c>
      <c r="I12" s="64">
        <v>252</v>
      </c>
      <c r="J12" s="63">
        <v>46</v>
      </c>
      <c r="K12" s="64">
        <v>39</v>
      </c>
      <c r="L12" s="64">
        <v>19</v>
      </c>
      <c r="M12" s="64">
        <v>13</v>
      </c>
      <c r="N12" s="63">
        <v>36</v>
      </c>
      <c r="O12" s="63"/>
      <c r="P12" s="63"/>
      <c r="Q12" s="63"/>
      <c r="R12" s="63"/>
      <c r="S12" s="63">
        <v>20</v>
      </c>
      <c r="T12" s="63">
        <v>30</v>
      </c>
      <c r="U12" s="63">
        <f>T12+R12+P12+N12+J12+H12</f>
        <v>176</v>
      </c>
      <c r="V12" s="63"/>
    </row>
    <row r="13" spans="1:22" ht="24.75" customHeight="1">
      <c r="A13" s="19">
        <v>5</v>
      </c>
      <c r="B13" s="10" t="s">
        <v>131</v>
      </c>
      <c r="C13" s="84" t="s">
        <v>135</v>
      </c>
      <c r="D13" s="48">
        <v>21598</v>
      </c>
      <c r="E13" s="9" t="s">
        <v>105</v>
      </c>
      <c r="F13" s="9" t="s">
        <v>74</v>
      </c>
      <c r="G13" s="64">
        <v>19</v>
      </c>
      <c r="H13" s="63">
        <v>82</v>
      </c>
      <c r="I13" s="64">
        <v>173</v>
      </c>
      <c r="J13" s="63">
        <v>36</v>
      </c>
      <c r="K13" s="64">
        <v>32</v>
      </c>
      <c r="L13" s="64">
        <v>32</v>
      </c>
      <c r="M13" s="64">
        <v>6</v>
      </c>
      <c r="N13" s="63">
        <v>16</v>
      </c>
      <c r="O13" s="63">
        <v>79</v>
      </c>
      <c r="P13" s="63">
        <v>59</v>
      </c>
      <c r="Q13" s="63"/>
      <c r="R13" s="63"/>
      <c r="S13" s="63">
        <v>24</v>
      </c>
      <c r="T13" s="63">
        <v>38</v>
      </c>
      <c r="U13" s="63">
        <f>T13+R13+P13+J13+H13</f>
        <v>215</v>
      </c>
      <c r="V13" s="63"/>
    </row>
    <row r="14" spans="1:22" ht="30.75" customHeight="1">
      <c r="A14" s="9"/>
      <c r="B14" s="10"/>
      <c r="C14" s="9"/>
      <c r="D14" s="9"/>
      <c r="E14" s="9"/>
      <c r="F14" s="9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9"/>
      <c r="T14" s="69"/>
      <c r="U14" s="63">
        <f>U9+U10+U12+U13</f>
        <v>746</v>
      </c>
      <c r="V14" s="69"/>
    </row>
    <row r="15" spans="1:18" ht="15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">
      <c r="A16" s="12"/>
      <c r="B16" s="14"/>
      <c r="C16" s="17"/>
      <c r="D16" s="12"/>
      <c r="E16" s="16"/>
      <c r="F16" s="16"/>
      <c r="G16" s="12"/>
      <c r="H16" s="16"/>
      <c r="I16" s="12"/>
      <c r="J16" s="16"/>
      <c r="K16" s="12"/>
      <c r="L16" s="12"/>
      <c r="M16" s="12"/>
      <c r="N16" s="16"/>
      <c r="O16" s="16"/>
      <c r="P16" s="16"/>
      <c r="Q16" s="12"/>
      <c r="R16" s="16"/>
    </row>
    <row r="17" spans="1:18" ht="15">
      <c r="A17" s="262" t="s">
        <v>11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8" ht="35.25" customHeight="1">
      <c r="A18" s="263" t="s">
        <v>12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</sheetData>
  <sheetProtection/>
  <mergeCells count="15">
    <mergeCell ref="D5:U5"/>
    <mergeCell ref="C3:H3"/>
    <mergeCell ref="A2:V2"/>
    <mergeCell ref="A4:V4"/>
    <mergeCell ref="I3:M3"/>
    <mergeCell ref="O3:Q3"/>
    <mergeCell ref="A18:R18"/>
    <mergeCell ref="A7:A8"/>
    <mergeCell ref="B7:B8"/>
    <mergeCell ref="C7:C8"/>
    <mergeCell ref="D7:D8"/>
    <mergeCell ref="E7:E8"/>
    <mergeCell ref="G7:V7"/>
    <mergeCell ref="F7:F8"/>
    <mergeCell ref="A17:R17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4">
      <selection activeCell="U15" sqref="U15"/>
    </sheetView>
  </sheetViews>
  <sheetFormatPr defaultColWidth="8.8515625" defaultRowHeight="15"/>
  <cols>
    <col min="1" max="1" width="5.28125" style="1" customWidth="1"/>
    <col min="2" max="2" width="36.421875" style="1" customWidth="1"/>
    <col min="3" max="3" width="14.00390625" style="1" customWidth="1"/>
    <col min="4" max="4" width="10.421875" style="1" customWidth="1"/>
    <col min="5" max="5" width="3.7109375" style="1" customWidth="1"/>
    <col min="6" max="6" width="3.57421875" style="1" customWidth="1"/>
    <col min="7" max="7" width="7.28125" style="1" customWidth="1"/>
    <col min="8" max="8" width="3.8515625" style="1" customWidth="1"/>
    <col min="9" max="9" width="7.57421875" style="1" customWidth="1"/>
    <col min="10" max="10" width="3.8515625" style="1" customWidth="1"/>
    <col min="11" max="11" width="6.00390625" style="1" customWidth="1"/>
    <col min="12" max="12" width="3.8515625" style="1" customWidth="1"/>
    <col min="13" max="13" width="6.28125" style="1" customWidth="1"/>
    <col min="14" max="14" width="3.8515625" style="1" customWidth="1"/>
    <col min="15" max="15" width="4.7109375" style="1" customWidth="1"/>
    <col min="16" max="16" width="3.421875" style="1" customWidth="1"/>
    <col min="17" max="17" width="11.28125" style="1" customWidth="1"/>
    <col min="18" max="18" width="3.8515625" style="1" customWidth="1"/>
    <col min="19" max="19" width="9.421875" style="1" customWidth="1"/>
    <col min="20" max="20" width="4.421875" style="1" customWidth="1"/>
    <col min="21" max="21" width="5.140625" style="1" customWidth="1"/>
    <col min="22" max="22" width="5.57421875" style="1" customWidth="1"/>
    <col min="23" max="16384" width="8.8515625" style="1" customWidth="1"/>
  </cols>
  <sheetData>
    <row r="1" spans="1:12" ht="15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spans="1:22" ht="23.2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1" ht="28.5" customHeight="1">
      <c r="A3" s="95" t="s">
        <v>41</v>
      </c>
      <c r="B3" s="95"/>
      <c r="C3" s="261" t="s">
        <v>165</v>
      </c>
      <c r="D3" s="261"/>
      <c r="E3" s="261"/>
      <c r="F3" s="261"/>
      <c r="G3" s="261"/>
      <c r="H3" s="261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</row>
    <row r="4" spans="1:22" ht="41.2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15.75" customHeight="1">
      <c r="A5" s="4"/>
      <c r="B5" s="6" t="s">
        <v>10</v>
      </c>
      <c r="C5" s="6"/>
      <c r="D5" s="274" t="s">
        <v>148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5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0" t="s">
        <v>32</v>
      </c>
      <c r="G7" s="272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55.5" customHeight="1">
      <c r="A8" s="267"/>
      <c r="B8" s="269"/>
      <c r="C8" s="266"/>
      <c r="D8" s="267"/>
      <c r="E8" s="271"/>
      <c r="F8" s="271"/>
      <c r="G8" s="29" t="s">
        <v>21</v>
      </c>
      <c r="H8" s="32" t="s">
        <v>8</v>
      </c>
      <c r="I8" s="30" t="s">
        <v>22</v>
      </c>
      <c r="J8" s="32" t="s">
        <v>8</v>
      </c>
      <c r="K8" s="30" t="s">
        <v>23</v>
      </c>
      <c r="L8" s="32" t="s">
        <v>8</v>
      </c>
      <c r="M8" s="29" t="s">
        <v>24</v>
      </c>
      <c r="N8" s="32" t="s">
        <v>8</v>
      </c>
      <c r="O8" s="30" t="s">
        <v>20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31" t="s">
        <v>9</v>
      </c>
    </row>
    <row r="9" spans="1:22" ht="24.75" customHeight="1">
      <c r="A9" s="74">
        <v>1</v>
      </c>
      <c r="B9" s="80" t="s">
        <v>141</v>
      </c>
      <c r="C9" s="47" t="s">
        <v>150</v>
      </c>
      <c r="D9" s="48">
        <v>20400</v>
      </c>
      <c r="E9" s="9">
        <v>10</v>
      </c>
      <c r="F9" s="9" t="s">
        <v>74</v>
      </c>
      <c r="G9" s="64">
        <v>7</v>
      </c>
      <c r="H9" s="63">
        <v>61</v>
      </c>
      <c r="I9" s="64">
        <v>205</v>
      </c>
      <c r="J9" s="63">
        <v>85</v>
      </c>
      <c r="K9" s="64">
        <v>27</v>
      </c>
      <c r="L9" s="64">
        <v>34</v>
      </c>
      <c r="M9" s="64"/>
      <c r="N9" s="63"/>
      <c r="O9" s="63">
        <v>33</v>
      </c>
      <c r="P9" s="63">
        <v>33</v>
      </c>
      <c r="Q9" s="63"/>
      <c r="R9" s="63"/>
      <c r="S9" s="63">
        <v>32</v>
      </c>
      <c r="T9" s="63">
        <v>54</v>
      </c>
      <c r="U9" s="63">
        <f>T9+R9+N9+L9+J9+H9</f>
        <v>234</v>
      </c>
      <c r="V9" s="63"/>
    </row>
    <row r="10" spans="1:22" ht="24.75" customHeight="1">
      <c r="A10" s="74">
        <v>2</v>
      </c>
      <c r="B10" s="80" t="s">
        <v>142</v>
      </c>
      <c r="C10" s="47" t="s">
        <v>151</v>
      </c>
      <c r="D10" s="48">
        <v>24313</v>
      </c>
      <c r="E10" s="9">
        <v>10</v>
      </c>
      <c r="F10" s="9" t="s">
        <v>56</v>
      </c>
      <c r="G10" s="64">
        <v>16</v>
      </c>
      <c r="H10" s="63">
        <v>73</v>
      </c>
      <c r="I10" s="64">
        <v>126</v>
      </c>
      <c r="J10" s="63">
        <v>46</v>
      </c>
      <c r="K10" s="63">
        <v>16</v>
      </c>
      <c r="L10" s="64">
        <v>32</v>
      </c>
      <c r="M10" s="64"/>
      <c r="N10" s="63"/>
      <c r="O10" s="63"/>
      <c r="P10" s="63"/>
      <c r="Q10" s="63">
        <v>3</v>
      </c>
      <c r="R10" s="63">
        <v>15</v>
      </c>
      <c r="S10" s="63">
        <v>14</v>
      </c>
      <c r="T10" s="63">
        <v>18</v>
      </c>
      <c r="U10" s="63">
        <f>T10+P10+N10+L10+J10+H10</f>
        <v>169</v>
      </c>
      <c r="V10" s="63"/>
    </row>
    <row r="11" spans="1:22" ht="24.75" customHeight="1">
      <c r="A11" s="74">
        <v>3</v>
      </c>
      <c r="B11" s="80" t="s">
        <v>143</v>
      </c>
      <c r="C11" s="47" t="s">
        <v>152</v>
      </c>
      <c r="D11" s="48">
        <v>30600</v>
      </c>
      <c r="E11" s="9">
        <v>7</v>
      </c>
      <c r="F11" s="9" t="s">
        <v>56</v>
      </c>
      <c r="G11" s="64">
        <v>27</v>
      </c>
      <c r="H11" s="63">
        <v>76</v>
      </c>
      <c r="I11" s="64">
        <v>172</v>
      </c>
      <c r="J11" s="63">
        <v>31</v>
      </c>
      <c r="K11" s="64">
        <v>31</v>
      </c>
      <c r="L11" s="64">
        <v>16</v>
      </c>
      <c r="M11" s="64"/>
      <c r="N11" s="63"/>
      <c r="O11" s="63"/>
      <c r="P11" s="63"/>
      <c r="Q11" s="63">
        <v>8</v>
      </c>
      <c r="R11" s="63">
        <v>16</v>
      </c>
      <c r="S11" s="63">
        <v>12</v>
      </c>
      <c r="T11" s="63">
        <v>14</v>
      </c>
      <c r="U11" s="63">
        <f>R11+P11+N11+L11+J11+H11</f>
        <v>139</v>
      </c>
      <c r="V11" s="63"/>
    </row>
    <row r="12" spans="1:22" ht="24.75" customHeight="1">
      <c r="A12" s="74">
        <v>4</v>
      </c>
      <c r="B12" s="80" t="s">
        <v>144</v>
      </c>
      <c r="C12" s="47" t="s">
        <v>153</v>
      </c>
      <c r="D12" s="48">
        <v>32660</v>
      </c>
      <c r="E12" s="9">
        <v>6</v>
      </c>
      <c r="F12" s="9" t="s">
        <v>56</v>
      </c>
      <c r="G12" s="64">
        <v>15</v>
      </c>
      <c r="H12" s="63">
        <v>40</v>
      </c>
      <c r="I12" s="64">
        <v>165</v>
      </c>
      <c r="J12" s="63">
        <v>27</v>
      </c>
      <c r="K12" s="64">
        <v>54</v>
      </c>
      <c r="L12" s="64">
        <v>58</v>
      </c>
      <c r="M12" s="64"/>
      <c r="N12" s="63"/>
      <c r="O12" s="63"/>
      <c r="P12" s="63"/>
      <c r="Q12" s="63">
        <v>19</v>
      </c>
      <c r="R12" s="63">
        <v>29</v>
      </c>
      <c r="S12" s="63">
        <v>37</v>
      </c>
      <c r="T12" s="63">
        <v>64</v>
      </c>
      <c r="U12" s="63">
        <f>T12+R12+P12+N12+L12+H12</f>
        <v>191</v>
      </c>
      <c r="V12" s="63"/>
    </row>
    <row r="13" spans="1:22" ht="24.75" customHeight="1">
      <c r="A13" s="74">
        <v>5</v>
      </c>
      <c r="B13" s="80" t="s">
        <v>149</v>
      </c>
      <c r="C13" s="47" t="s">
        <v>154</v>
      </c>
      <c r="D13" s="48">
        <v>31912</v>
      </c>
      <c r="E13" s="9">
        <v>7</v>
      </c>
      <c r="F13" s="9" t="s">
        <v>74</v>
      </c>
      <c r="G13" s="64">
        <v>14</v>
      </c>
      <c r="H13" s="63">
        <v>52</v>
      </c>
      <c r="I13" s="64">
        <v>211</v>
      </c>
      <c r="J13" s="63">
        <v>25</v>
      </c>
      <c r="K13" s="64">
        <v>35</v>
      </c>
      <c r="L13" s="64">
        <v>15</v>
      </c>
      <c r="M13" s="64"/>
      <c r="N13" s="63"/>
      <c r="O13" s="63">
        <v>88</v>
      </c>
      <c r="P13" s="63">
        <v>64</v>
      </c>
      <c r="Q13" s="63"/>
      <c r="R13" s="63"/>
      <c r="S13" s="63">
        <v>41</v>
      </c>
      <c r="T13" s="63">
        <v>73</v>
      </c>
      <c r="U13" s="63">
        <f>T13+R13+P13+N13+J13+H13</f>
        <v>214</v>
      </c>
      <c r="V13" s="63"/>
    </row>
    <row r="14" spans="1:22" ht="28.5" customHeight="1">
      <c r="A14" s="9"/>
      <c r="B14" s="10"/>
      <c r="C14" s="9"/>
      <c r="D14" s="9"/>
      <c r="E14" s="9"/>
      <c r="F14" s="9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5"/>
      <c r="S14" s="63"/>
      <c r="T14" s="63"/>
      <c r="U14" s="63">
        <f>U9+U10+U12+U13</f>
        <v>808</v>
      </c>
      <c r="V14" s="63"/>
    </row>
    <row r="15" spans="1:18" ht="15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">
      <c r="A16" s="12"/>
      <c r="B16" s="14"/>
      <c r="C16" s="17"/>
      <c r="D16" s="12"/>
      <c r="E16" s="16"/>
      <c r="F16" s="16"/>
      <c r="G16" s="12"/>
      <c r="H16" s="16"/>
      <c r="I16" s="12"/>
      <c r="J16" s="16"/>
      <c r="K16" s="12"/>
      <c r="L16" s="12"/>
      <c r="M16" s="12"/>
      <c r="N16" s="16"/>
      <c r="O16" s="16"/>
      <c r="P16" s="16"/>
      <c r="Q16" s="12"/>
      <c r="R16" s="16"/>
    </row>
    <row r="17" spans="1:18" ht="15">
      <c r="A17" s="262" t="s">
        <v>11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8" ht="37.5" customHeight="1">
      <c r="A18" s="263" t="s">
        <v>12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</sheetData>
  <sheetProtection/>
  <mergeCells count="15">
    <mergeCell ref="E7:E8"/>
    <mergeCell ref="G7:V7"/>
    <mergeCell ref="F7:F8"/>
    <mergeCell ref="A18:R18"/>
    <mergeCell ref="A7:A8"/>
    <mergeCell ref="B7:B8"/>
    <mergeCell ref="C7:C8"/>
    <mergeCell ref="A17:R17"/>
    <mergeCell ref="D7:D8"/>
    <mergeCell ref="D5:U5"/>
    <mergeCell ref="C3:H3"/>
    <mergeCell ref="A2:V2"/>
    <mergeCell ref="A4:V4"/>
    <mergeCell ref="I3:M3"/>
    <mergeCell ref="O3:Q3"/>
  </mergeCells>
  <printOptions/>
  <pageMargins left="0" right="0" top="0" bottom="0" header="0.31496062992125984" footer="0.31496062992125984"/>
  <pageSetup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8"/>
  <sheetViews>
    <sheetView zoomScale="89" zoomScaleNormal="89" zoomScalePageLayoutView="0" workbookViewId="0" topLeftCell="A4">
      <selection activeCell="U15" sqref="U15"/>
    </sheetView>
  </sheetViews>
  <sheetFormatPr defaultColWidth="9.140625" defaultRowHeight="15"/>
  <cols>
    <col min="1" max="1" width="3.140625" style="0" customWidth="1"/>
    <col min="2" max="2" width="35.28125" style="0" customWidth="1"/>
    <col min="3" max="3" width="16.421875" style="0" customWidth="1"/>
    <col min="4" max="4" width="9.8515625" style="0" customWidth="1"/>
    <col min="5" max="5" width="4.28125" style="0" customWidth="1"/>
    <col min="6" max="6" width="4.00390625" style="0" customWidth="1"/>
    <col min="7" max="7" width="7.421875" style="0" customWidth="1"/>
    <col min="8" max="8" width="4.28125" style="0" customWidth="1"/>
    <col min="9" max="9" width="8.00390625" style="0" customWidth="1"/>
    <col min="10" max="10" width="4.140625" style="0" customWidth="1"/>
    <col min="11" max="11" width="6.57421875" style="0" customWidth="1"/>
    <col min="12" max="12" width="4.140625" style="0" customWidth="1"/>
    <col min="13" max="13" width="7.140625" style="0" customWidth="1"/>
    <col min="14" max="14" width="4.7109375" style="0" customWidth="1"/>
    <col min="15" max="15" width="5.28125" style="0" customWidth="1"/>
    <col min="16" max="16" width="4.421875" style="0" customWidth="1"/>
    <col min="17" max="17" width="10.8515625" style="0" customWidth="1"/>
    <col min="18" max="18" width="4.28125" style="0" customWidth="1"/>
    <col min="19" max="19" width="9.7109375" style="0" customWidth="1"/>
    <col min="20" max="20" width="4.00390625" style="0" customWidth="1"/>
    <col min="21" max="21" width="5.140625" style="0" customWidth="1"/>
    <col min="22" max="22" width="6.57421875" style="0" customWidth="1"/>
  </cols>
  <sheetData>
    <row r="2" spans="1:22" ht="29.2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ht="20.25" customHeight="1">
      <c r="A3" s="95" t="s">
        <v>41</v>
      </c>
      <c r="B3" s="95"/>
      <c r="C3" s="275" t="s">
        <v>163</v>
      </c>
      <c r="D3" s="275"/>
      <c r="E3" s="275"/>
      <c r="F3" s="275"/>
      <c r="G3" s="275"/>
      <c r="H3" s="275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  <c r="V3" s="1"/>
    </row>
    <row r="4" spans="1:22" ht="36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21" customHeight="1">
      <c r="A5" s="4"/>
      <c r="B5" s="6" t="s">
        <v>10</v>
      </c>
      <c r="C5" s="6"/>
      <c r="D5" s="274" t="s">
        <v>147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5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0" t="s">
        <v>32</v>
      </c>
      <c r="G7" s="272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80.25" customHeight="1">
      <c r="A8" s="267"/>
      <c r="B8" s="269"/>
      <c r="C8" s="266"/>
      <c r="D8" s="267"/>
      <c r="E8" s="271"/>
      <c r="F8" s="271"/>
      <c r="G8" s="29" t="s">
        <v>21</v>
      </c>
      <c r="H8" s="32" t="s">
        <v>8</v>
      </c>
      <c r="I8" s="30" t="s">
        <v>22</v>
      </c>
      <c r="J8" s="32" t="s">
        <v>8</v>
      </c>
      <c r="K8" s="30" t="s">
        <v>23</v>
      </c>
      <c r="L8" s="32" t="s">
        <v>8</v>
      </c>
      <c r="M8" s="29" t="s">
        <v>24</v>
      </c>
      <c r="N8" s="32" t="s">
        <v>8</v>
      </c>
      <c r="O8" s="30" t="s">
        <v>20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31" t="s">
        <v>9</v>
      </c>
    </row>
    <row r="9" spans="1:22" ht="24.75" customHeight="1">
      <c r="A9" s="74">
        <v>1</v>
      </c>
      <c r="B9" s="138" t="s">
        <v>155</v>
      </c>
      <c r="C9" s="99" t="s">
        <v>156</v>
      </c>
      <c r="D9" s="100">
        <v>29766</v>
      </c>
      <c r="E9" s="115" t="s">
        <v>104</v>
      </c>
      <c r="F9" s="115" t="s">
        <v>74</v>
      </c>
      <c r="G9" s="102">
        <v>7</v>
      </c>
      <c r="H9" s="103">
        <v>31</v>
      </c>
      <c r="I9" s="102">
        <v>211</v>
      </c>
      <c r="J9" s="103">
        <v>25</v>
      </c>
      <c r="K9" s="102">
        <v>33</v>
      </c>
      <c r="L9" s="102">
        <v>13</v>
      </c>
      <c r="M9" s="102">
        <v>1</v>
      </c>
      <c r="N9" s="103">
        <v>1</v>
      </c>
      <c r="O9" s="103">
        <v>31</v>
      </c>
      <c r="P9" s="103">
        <v>31</v>
      </c>
      <c r="Q9" s="113"/>
      <c r="R9" s="103"/>
      <c r="S9" s="103">
        <v>2</v>
      </c>
      <c r="T9" s="103">
        <v>2</v>
      </c>
      <c r="U9" s="103">
        <f>R9+P9+L9+J9+H9</f>
        <v>100</v>
      </c>
      <c r="V9" s="103"/>
    </row>
    <row r="10" spans="1:22" ht="24.75" customHeight="1">
      <c r="A10" s="74">
        <v>2</v>
      </c>
      <c r="B10" s="118" t="s">
        <v>157</v>
      </c>
      <c r="C10" s="99"/>
      <c r="D10" s="100">
        <v>30657</v>
      </c>
      <c r="E10" s="115">
        <v>7</v>
      </c>
      <c r="F10" s="115" t="s">
        <v>74</v>
      </c>
      <c r="G10" s="102">
        <v>2</v>
      </c>
      <c r="H10" s="103">
        <v>16</v>
      </c>
      <c r="I10" s="102">
        <v>228</v>
      </c>
      <c r="J10" s="103">
        <v>34</v>
      </c>
      <c r="K10" s="103">
        <v>20</v>
      </c>
      <c r="L10" s="102">
        <v>7</v>
      </c>
      <c r="M10" s="102">
        <v>1</v>
      </c>
      <c r="N10" s="103">
        <v>1</v>
      </c>
      <c r="O10" s="103"/>
      <c r="P10" s="103"/>
      <c r="Q10" s="113"/>
      <c r="R10" s="103"/>
      <c r="S10" s="103">
        <v>3</v>
      </c>
      <c r="T10" s="103">
        <v>3</v>
      </c>
      <c r="U10" s="103">
        <f>T10+R10+P10+L10+J10+H10</f>
        <v>60</v>
      </c>
      <c r="V10" s="103"/>
    </row>
    <row r="11" spans="1:22" ht="24.75" customHeight="1">
      <c r="A11" s="74">
        <v>3</v>
      </c>
      <c r="B11" s="118" t="s">
        <v>158</v>
      </c>
      <c r="C11" s="99"/>
      <c r="D11" s="100">
        <v>30650</v>
      </c>
      <c r="E11" s="115">
        <v>7</v>
      </c>
      <c r="F11" s="115" t="s">
        <v>74</v>
      </c>
      <c r="G11" s="102">
        <v>7</v>
      </c>
      <c r="H11" s="103">
        <v>31</v>
      </c>
      <c r="I11" s="102">
        <v>200</v>
      </c>
      <c r="J11" s="103">
        <v>20</v>
      </c>
      <c r="K11" s="102">
        <v>35</v>
      </c>
      <c r="L11" s="102">
        <v>15</v>
      </c>
      <c r="M11" s="102">
        <v>3</v>
      </c>
      <c r="N11" s="103">
        <v>7</v>
      </c>
      <c r="O11" s="103"/>
      <c r="P11" s="103"/>
      <c r="Q11" s="113"/>
      <c r="R11" s="103"/>
      <c r="S11" s="103">
        <v>20</v>
      </c>
      <c r="T11" s="103">
        <v>30</v>
      </c>
      <c r="U11" s="103">
        <f>T11+R11+P11+L11+J11+H11</f>
        <v>96</v>
      </c>
      <c r="V11" s="103"/>
    </row>
    <row r="12" spans="1:22" ht="24.75" customHeight="1">
      <c r="A12" s="74">
        <v>4</v>
      </c>
      <c r="B12" s="139" t="s">
        <v>159</v>
      </c>
      <c r="C12" s="99"/>
      <c r="D12" s="100">
        <v>27729</v>
      </c>
      <c r="E12" s="115">
        <v>8</v>
      </c>
      <c r="F12" s="115" t="s">
        <v>74</v>
      </c>
      <c r="G12" s="102">
        <v>15</v>
      </c>
      <c r="H12" s="103">
        <v>70</v>
      </c>
      <c r="I12" s="102">
        <v>221</v>
      </c>
      <c r="J12" s="103">
        <v>61</v>
      </c>
      <c r="K12" s="102">
        <v>13</v>
      </c>
      <c r="L12" s="102">
        <v>13</v>
      </c>
      <c r="M12" s="102">
        <v>1</v>
      </c>
      <c r="N12" s="103">
        <v>1</v>
      </c>
      <c r="O12" s="103">
        <v>22</v>
      </c>
      <c r="P12" s="103">
        <v>22</v>
      </c>
      <c r="Q12" s="113"/>
      <c r="R12" s="103"/>
      <c r="S12" s="103">
        <v>19</v>
      </c>
      <c r="T12" s="103">
        <v>28</v>
      </c>
      <c r="U12" s="103">
        <f>T12+R12+P12+J12+H12</f>
        <v>181</v>
      </c>
      <c r="V12" s="103"/>
    </row>
    <row r="13" spans="1:22" ht="24.75" customHeight="1">
      <c r="A13" s="74">
        <v>5</v>
      </c>
      <c r="B13" s="118"/>
      <c r="C13" s="99"/>
      <c r="D13" s="100"/>
      <c r="E13" s="115"/>
      <c r="F13" s="115"/>
      <c r="G13" s="102"/>
      <c r="H13" s="103"/>
      <c r="I13" s="102"/>
      <c r="J13" s="103"/>
      <c r="K13" s="102"/>
      <c r="L13" s="102"/>
      <c r="M13" s="102"/>
      <c r="N13" s="103"/>
      <c r="O13" s="103"/>
      <c r="P13" s="103"/>
      <c r="Q13" s="113"/>
      <c r="R13" s="103"/>
      <c r="S13" s="103"/>
      <c r="T13" s="103"/>
      <c r="U13" s="103">
        <f>T13+R13+P13+N13+L13+J13+H13</f>
        <v>0</v>
      </c>
      <c r="V13" s="103"/>
    </row>
    <row r="14" spans="1:22" ht="24" customHeight="1">
      <c r="A14" s="9"/>
      <c r="B14" s="119"/>
      <c r="C14" s="120"/>
      <c r="D14" s="115"/>
      <c r="E14" s="121"/>
      <c r="F14" s="121"/>
      <c r="G14" s="103"/>
      <c r="H14" s="113"/>
      <c r="I14" s="103"/>
      <c r="J14" s="113"/>
      <c r="K14" s="103"/>
      <c r="L14" s="103"/>
      <c r="M14" s="103"/>
      <c r="N14" s="113"/>
      <c r="O14" s="113"/>
      <c r="P14" s="113"/>
      <c r="Q14" s="103"/>
      <c r="R14" s="103"/>
      <c r="S14" s="122"/>
      <c r="T14" s="122"/>
      <c r="U14" s="103">
        <f>U9+U10+U11+U12</f>
        <v>437</v>
      </c>
      <c r="V14" s="122"/>
    </row>
    <row r="15" spans="1:18" ht="15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">
      <c r="A16" s="12"/>
      <c r="B16" s="14"/>
      <c r="C16" s="17"/>
      <c r="D16" s="12"/>
      <c r="E16" s="16"/>
      <c r="F16" s="16"/>
      <c r="G16" s="12"/>
      <c r="H16" s="16"/>
      <c r="I16" s="12"/>
      <c r="J16" s="16"/>
      <c r="K16" s="12"/>
      <c r="L16" s="12"/>
      <c r="M16" s="12"/>
      <c r="N16" s="16"/>
      <c r="O16" s="16"/>
      <c r="P16" s="16"/>
      <c r="Q16" s="12"/>
      <c r="R16" s="16"/>
    </row>
    <row r="17" spans="1:18" ht="15">
      <c r="A17" s="262" t="s">
        <v>11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8" ht="40.5" customHeight="1">
      <c r="A18" s="263" t="s">
        <v>12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</sheetData>
  <sheetProtection/>
  <mergeCells count="15">
    <mergeCell ref="A18:R18"/>
    <mergeCell ref="A7:A8"/>
    <mergeCell ref="B7:B8"/>
    <mergeCell ref="C7:C8"/>
    <mergeCell ref="D7:D8"/>
    <mergeCell ref="E7:E8"/>
    <mergeCell ref="G7:V7"/>
    <mergeCell ref="F7:F8"/>
    <mergeCell ref="A17:R17"/>
    <mergeCell ref="D5:U5"/>
    <mergeCell ref="C3:H3"/>
    <mergeCell ref="A2:V2"/>
    <mergeCell ref="A4:V4"/>
    <mergeCell ref="I3:M3"/>
    <mergeCell ref="O3:Q3"/>
  </mergeCells>
  <printOptions/>
  <pageMargins left="0" right="0" top="0" bottom="0" header="0.31496062992125984" footer="0.31496062992125984"/>
  <pageSetup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421875" style="0" customWidth="1"/>
    <col min="2" max="2" width="46.00390625" style="0" customWidth="1"/>
    <col min="3" max="3" width="14.7109375" style="0" customWidth="1"/>
    <col min="4" max="4" width="12.7109375" style="0" customWidth="1"/>
    <col min="5" max="5" width="13.8515625" style="0" customWidth="1"/>
    <col min="6" max="6" width="11.00390625" style="0" customWidth="1"/>
    <col min="7" max="7" width="12.00390625" style="0" customWidth="1"/>
    <col min="8" max="8" width="12.140625" style="0" customWidth="1"/>
    <col min="9" max="9" width="15.57421875" style="0" customWidth="1"/>
  </cols>
  <sheetData>
    <row r="2" spans="1:9" ht="15" customHeight="1">
      <c r="A2" s="246" t="s">
        <v>166</v>
      </c>
      <c r="B2" s="246"/>
      <c r="C2" s="246"/>
      <c r="D2" s="246"/>
      <c r="E2" s="246"/>
      <c r="F2" s="246"/>
      <c r="G2" s="246"/>
      <c r="H2" s="246"/>
      <c r="I2" s="246"/>
    </row>
    <row r="3" spans="1:9" ht="46.5" customHeight="1">
      <c r="A3" s="260" t="s">
        <v>168</v>
      </c>
      <c r="B3" s="260"/>
      <c r="C3" s="260"/>
      <c r="D3" s="260"/>
      <c r="E3" s="260"/>
      <c r="F3" s="260"/>
      <c r="G3" s="260"/>
      <c r="H3" s="260"/>
      <c r="I3" s="260"/>
    </row>
    <row r="4" spans="1:8" ht="15">
      <c r="A4" s="140"/>
      <c r="B4" s="140"/>
      <c r="C4" s="34">
        <v>7</v>
      </c>
      <c r="D4" s="4" t="s">
        <v>37</v>
      </c>
      <c r="E4" s="5" t="s">
        <v>25</v>
      </c>
      <c r="F4" s="4"/>
      <c r="H4" s="5"/>
    </row>
    <row r="5" spans="1:5" ht="15">
      <c r="A5" s="140"/>
      <c r="B5" s="140"/>
      <c r="C5" s="153"/>
      <c r="D5" s="4"/>
      <c r="E5" s="5"/>
    </row>
    <row r="6" spans="1:9" ht="45" customHeight="1">
      <c r="A6" s="165" t="s">
        <v>167</v>
      </c>
      <c r="B6" s="165" t="s">
        <v>41</v>
      </c>
      <c r="C6" s="166" t="s">
        <v>190</v>
      </c>
      <c r="D6" s="166" t="s">
        <v>191</v>
      </c>
      <c r="E6" s="167" t="s">
        <v>192</v>
      </c>
      <c r="F6" s="166" t="s">
        <v>193</v>
      </c>
      <c r="G6" s="166" t="s">
        <v>194</v>
      </c>
      <c r="H6" s="168" t="s">
        <v>175</v>
      </c>
      <c r="I6" s="166" t="s">
        <v>195</v>
      </c>
    </row>
    <row r="7" spans="1:9" ht="18">
      <c r="A7" s="169">
        <v>1</v>
      </c>
      <c r="B7" s="170" t="s">
        <v>47</v>
      </c>
      <c r="C7" s="171" t="s">
        <v>203</v>
      </c>
      <c r="D7" s="172"/>
      <c r="E7" s="173" t="s">
        <v>203</v>
      </c>
      <c r="F7" s="23">
        <v>8</v>
      </c>
      <c r="G7" s="24">
        <v>5</v>
      </c>
      <c r="H7" s="24">
        <v>1</v>
      </c>
      <c r="I7" s="24">
        <v>6</v>
      </c>
    </row>
    <row r="8" spans="1:9" ht="24.75" customHeight="1">
      <c r="A8" s="169">
        <v>2</v>
      </c>
      <c r="B8" s="170" t="s">
        <v>57</v>
      </c>
      <c r="C8" s="171" t="s">
        <v>204</v>
      </c>
      <c r="D8" s="172"/>
      <c r="E8" s="173" t="s">
        <v>204</v>
      </c>
      <c r="F8" s="23">
        <v>10</v>
      </c>
      <c r="G8" s="24">
        <v>3</v>
      </c>
      <c r="H8" s="24"/>
      <c r="I8" s="24">
        <v>3</v>
      </c>
    </row>
    <row r="9" spans="1:9" ht="24.75" customHeight="1">
      <c r="A9" s="169">
        <v>3</v>
      </c>
      <c r="B9" s="170" t="s">
        <v>68</v>
      </c>
      <c r="C9" s="171" t="s">
        <v>205</v>
      </c>
      <c r="D9" s="172"/>
      <c r="E9" s="225" t="str">
        <f>C9</f>
        <v>2.20,9</v>
      </c>
      <c r="F9" s="23">
        <v>7</v>
      </c>
      <c r="G9" s="24">
        <v>6</v>
      </c>
      <c r="H9" s="24">
        <v>1</v>
      </c>
      <c r="I9" s="24">
        <v>7</v>
      </c>
    </row>
    <row r="10" spans="1:9" ht="24.75" customHeight="1">
      <c r="A10" s="169">
        <v>4</v>
      </c>
      <c r="B10" s="170" t="s">
        <v>75</v>
      </c>
      <c r="C10" s="171" t="s">
        <v>206</v>
      </c>
      <c r="D10" s="172"/>
      <c r="E10" s="225" t="str">
        <f>C10</f>
        <v>2.18,0</v>
      </c>
      <c r="F10" s="23">
        <v>6</v>
      </c>
      <c r="G10" s="24">
        <v>7</v>
      </c>
      <c r="H10" s="24">
        <v>1</v>
      </c>
      <c r="I10" s="24">
        <v>8</v>
      </c>
    </row>
    <row r="11" spans="1:9" ht="24.75" customHeight="1">
      <c r="A11" s="169">
        <v>5</v>
      </c>
      <c r="B11" s="170" t="s">
        <v>85</v>
      </c>
      <c r="C11" s="171" t="s">
        <v>207</v>
      </c>
      <c r="D11" s="172">
        <v>5</v>
      </c>
      <c r="E11" s="225" t="s">
        <v>208</v>
      </c>
      <c r="F11" s="23">
        <v>4</v>
      </c>
      <c r="G11" s="24">
        <v>9</v>
      </c>
      <c r="H11" s="24">
        <v>1</v>
      </c>
      <c r="I11" s="24">
        <v>10</v>
      </c>
    </row>
    <row r="12" spans="1:9" ht="24.75" customHeight="1">
      <c r="A12" s="169">
        <v>6</v>
      </c>
      <c r="B12" s="170" t="s">
        <v>97</v>
      </c>
      <c r="C12" s="171" t="s">
        <v>209</v>
      </c>
      <c r="D12" s="172">
        <v>5</v>
      </c>
      <c r="E12" s="173" t="s">
        <v>210</v>
      </c>
      <c r="F12" s="23">
        <v>12</v>
      </c>
      <c r="G12" s="24">
        <v>1</v>
      </c>
      <c r="H12" s="24">
        <v>1</v>
      </c>
      <c r="I12" s="24">
        <v>2</v>
      </c>
    </row>
    <row r="13" spans="1:9" ht="24.75" customHeight="1">
      <c r="A13" s="169">
        <v>7</v>
      </c>
      <c r="B13" s="170" t="s">
        <v>106</v>
      </c>
      <c r="C13" s="171" t="s">
        <v>211</v>
      </c>
      <c r="D13" s="172"/>
      <c r="E13" s="225" t="str">
        <f>C13</f>
        <v>1.56,5</v>
      </c>
      <c r="F13" s="23">
        <v>3</v>
      </c>
      <c r="G13" s="24">
        <v>10</v>
      </c>
      <c r="H13" s="24"/>
      <c r="I13" s="24">
        <v>10</v>
      </c>
    </row>
    <row r="14" spans="1:9" ht="24.75" customHeight="1">
      <c r="A14" s="169">
        <v>8</v>
      </c>
      <c r="B14" s="170" t="s">
        <v>111</v>
      </c>
      <c r="C14" s="171" t="s">
        <v>212</v>
      </c>
      <c r="D14" s="172">
        <v>5</v>
      </c>
      <c r="E14" s="173" t="s">
        <v>213</v>
      </c>
      <c r="F14" s="23">
        <v>2</v>
      </c>
      <c r="G14" s="24">
        <v>11</v>
      </c>
      <c r="H14" s="24"/>
      <c r="I14" s="24">
        <v>11</v>
      </c>
    </row>
    <row r="15" spans="1:9" ht="24.75" customHeight="1">
      <c r="A15" s="169">
        <v>9</v>
      </c>
      <c r="B15" s="170" t="s">
        <v>120</v>
      </c>
      <c r="C15" s="171" t="s">
        <v>214</v>
      </c>
      <c r="D15" s="172"/>
      <c r="E15" s="225" t="str">
        <f>C15</f>
        <v>2.31,0</v>
      </c>
      <c r="F15" s="23">
        <v>9</v>
      </c>
      <c r="G15" s="24">
        <v>4</v>
      </c>
      <c r="H15" s="24"/>
      <c r="I15" s="24">
        <v>4</v>
      </c>
    </row>
    <row r="16" spans="1:9" ht="24.75" customHeight="1">
      <c r="A16" s="169">
        <v>10</v>
      </c>
      <c r="B16" s="170" t="s">
        <v>126</v>
      </c>
      <c r="C16" s="171" t="s">
        <v>215</v>
      </c>
      <c r="D16" s="172"/>
      <c r="E16" s="225" t="str">
        <f>C16</f>
        <v>1.46,1</v>
      </c>
      <c r="F16" s="23">
        <v>1</v>
      </c>
      <c r="G16" s="24">
        <v>12</v>
      </c>
      <c r="H16" s="24">
        <v>1</v>
      </c>
      <c r="I16" s="24">
        <v>13</v>
      </c>
    </row>
    <row r="17" spans="1:9" ht="24.75" customHeight="1">
      <c r="A17" s="169">
        <v>11</v>
      </c>
      <c r="B17" s="170" t="s">
        <v>165</v>
      </c>
      <c r="C17" s="171" t="s">
        <v>216</v>
      </c>
      <c r="D17" s="172"/>
      <c r="E17" s="225" t="str">
        <f>C17</f>
        <v>2.36,2</v>
      </c>
      <c r="F17" s="23">
        <v>11</v>
      </c>
      <c r="G17" s="24">
        <v>2</v>
      </c>
      <c r="H17" s="24"/>
      <c r="I17" s="24">
        <v>2</v>
      </c>
    </row>
    <row r="18" spans="1:9" ht="24.75" customHeight="1">
      <c r="A18" s="169">
        <v>12</v>
      </c>
      <c r="B18" s="170" t="s">
        <v>161</v>
      </c>
      <c r="C18" s="174" t="s">
        <v>217</v>
      </c>
      <c r="D18" s="172"/>
      <c r="E18" s="173" t="str">
        <f>C18</f>
        <v>2.06,2</v>
      </c>
      <c r="F18" s="23">
        <v>5</v>
      </c>
      <c r="G18" s="24">
        <v>8</v>
      </c>
      <c r="H18" s="24">
        <v>1</v>
      </c>
      <c r="I18" s="24">
        <v>9</v>
      </c>
    </row>
    <row r="19" ht="24.75" customHeight="1"/>
    <row r="21" spans="1:9" ht="15.75" customHeight="1">
      <c r="A21" s="262" t="s">
        <v>11</v>
      </c>
      <c r="B21" s="263"/>
      <c r="C21" s="263"/>
      <c r="D21" s="263"/>
      <c r="E21" s="263"/>
      <c r="F21" s="263"/>
      <c r="G21" s="263"/>
      <c r="H21" s="263"/>
      <c r="I21" s="263"/>
    </row>
    <row r="22" spans="1:9" ht="36" customHeight="1">
      <c r="A22" s="263" t="s">
        <v>12</v>
      </c>
      <c r="B22" s="263"/>
      <c r="C22" s="263"/>
      <c r="D22" s="263"/>
      <c r="E22" s="263"/>
      <c r="F22" s="263"/>
      <c r="G22" s="263"/>
      <c r="H22" s="263"/>
      <c r="I22" s="263"/>
    </row>
  </sheetData>
  <sheetProtection/>
  <mergeCells count="4">
    <mergeCell ref="A21:I21"/>
    <mergeCell ref="A22:I22"/>
    <mergeCell ref="A2:I2"/>
    <mergeCell ref="A3:I3"/>
  </mergeCells>
  <printOptions/>
  <pageMargins left="0.31496062992125984" right="0.31496062992125984" top="0.15748031496062992" bottom="0.15748031496062992" header="0.31496062992125984" footer="0.31496062992125984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8515625" style="0" customWidth="1"/>
    <col min="2" max="2" width="44.57421875" style="0" customWidth="1"/>
    <col min="3" max="3" width="10.7109375" style="0" customWidth="1"/>
    <col min="4" max="4" width="10.00390625" style="0" customWidth="1"/>
    <col min="5" max="5" width="7.421875" style="0" customWidth="1"/>
    <col min="6" max="6" width="13.421875" style="0" customWidth="1"/>
    <col min="7" max="7" width="13.57421875" style="0" customWidth="1"/>
    <col min="8" max="8" width="10.7109375" style="0" customWidth="1"/>
    <col min="10" max="10" width="13.140625" style="0" customWidth="1"/>
    <col min="11" max="11" width="13.421875" style="0" customWidth="1"/>
  </cols>
  <sheetData>
    <row r="1" ht="15" thickBot="1"/>
    <row r="2" spans="1:12" ht="14.25">
      <c r="A2" s="242" t="s">
        <v>169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4" ht="34.5" customHeight="1">
      <c r="A3" s="278" t="s">
        <v>46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79"/>
      <c r="M3" s="27"/>
      <c r="N3" s="27"/>
    </row>
    <row r="4" spans="1:12" ht="29.25" customHeight="1" thickBot="1">
      <c r="A4" s="175" t="s">
        <v>174</v>
      </c>
      <c r="B4" s="176"/>
      <c r="C4" s="177"/>
      <c r="D4" s="177"/>
      <c r="E4" s="177"/>
      <c r="F4" s="178">
        <v>7</v>
      </c>
      <c r="G4" s="176" t="s">
        <v>37</v>
      </c>
      <c r="H4" s="176"/>
      <c r="I4" s="176"/>
      <c r="J4" s="179" t="s">
        <v>25</v>
      </c>
      <c r="K4" s="177"/>
      <c r="L4" s="180"/>
    </row>
    <row r="5" spans="1:12" ht="23.25" customHeight="1" thickBot="1">
      <c r="A5" s="239" t="s">
        <v>14</v>
      </c>
      <c r="B5" s="247" t="s">
        <v>41</v>
      </c>
      <c r="C5" s="280" t="s">
        <v>170</v>
      </c>
      <c r="D5" s="281"/>
      <c r="E5" s="281"/>
      <c r="F5" s="281"/>
      <c r="G5" s="281"/>
      <c r="H5" s="281"/>
      <c r="I5" s="281"/>
      <c r="J5" s="282"/>
      <c r="K5" s="283" t="s">
        <v>171</v>
      </c>
      <c r="L5" s="284"/>
    </row>
    <row r="6" spans="1:12" ht="23.25" customHeight="1" thickBot="1">
      <c r="A6" s="240"/>
      <c r="B6" s="248"/>
      <c r="C6" s="287" t="s">
        <v>172</v>
      </c>
      <c r="D6" s="288"/>
      <c r="E6" s="288"/>
      <c r="F6" s="289"/>
      <c r="G6" s="290" t="s">
        <v>173</v>
      </c>
      <c r="H6" s="291"/>
      <c r="I6" s="291"/>
      <c r="J6" s="292"/>
      <c r="K6" s="285"/>
      <c r="L6" s="286"/>
    </row>
    <row r="7" spans="1:12" ht="30" customHeight="1">
      <c r="A7" s="241"/>
      <c r="B7" s="249"/>
      <c r="C7" s="181" t="s">
        <v>196</v>
      </c>
      <c r="D7" s="182" t="s">
        <v>197</v>
      </c>
      <c r="E7" s="183" t="s">
        <v>189</v>
      </c>
      <c r="F7" s="184" t="s">
        <v>198</v>
      </c>
      <c r="G7" s="185" t="s">
        <v>192</v>
      </c>
      <c r="H7" s="186" t="s">
        <v>197</v>
      </c>
      <c r="I7" s="187" t="s">
        <v>189</v>
      </c>
      <c r="J7" s="188" t="s">
        <v>199</v>
      </c>
      <c r="K7" s="189" t="s">
        <v>200</v>
      </c>
      <c r="L7" s="190" t="s">
        <v>9</v>
      </c>
    </row>
    <row r="8" spans="1:12" ht="24.75" customHeight="1" thickBot="1">
      <c r="A8" s="217">
        <v>1</v>
      </c>
      <c r="B8" s="218">
        <v>2</v>
      </c>
      <c r="C8" s="212">
        <v>3</v>
      </c>
      <c r="D8" s="213">
        <v>4</v>
      </c>
      <c r="E8" s="213">
        <v>5</v>
      </c>
      <c r="F8" s="219">
        <v>6</v>
      </c>
      <c r="G8" s="214">
        <v>7</v>
      </c>
      <c r="H8" s="213">
        <v>8</v>
      </c>
      <c r="I8" s="213">
        <v>9</v>
      </c>
      <c r="J8" s="219">
        <v>10</v>
      </c>
      <c r="K8" s="215">
        <v>11</v>
      </c>
      <c r="L8" s="216">
        <v>12</v>
      </c>
    </row>
    <row r="9" spans="1:12" ht="24.75" customHeight="1">
      <c r="A9" s="191">
        <v>1</v>
      </c>
      <c r="B9" s="192" t="e">
        <f>#REF!</f>
        <v>#REF!</v>
      </c>
      <c r="C9" s="193">
        <f>ШКОЛЫ!U14</f>
        <v>861</v>
      </c>
      <c r="D9" s="193">
        <v>12</v>
      </c>
      <c r="E9" s="193">
        <v>1</v>
      </c>
      <c r="F9" s="209">
        <f aca="true" t="shared" si="0" ref="F9:F20">E9+D9</f>
        <v>13</v>
      </c>
      <c r="G9" s="195"/>
      <c r="H9" s="195">
        <v>10</v>
      </c>
      <c r="I9" s="195"/>
      <c r="J9" s="194">
        <f aca="true" t="shared" si="1" ref="J9:J20">I9+H9</f>
        <v>10</v>
      </c>
      <c r="K9" s="209">
        <f aca="true" t="shared" si="2" ref="K9:K20">F9+J9</f>
        <v>23</v>
      </c>
      <c r="L9" s="196">
        <v>2</v>
      </c>
    </row>
    <row r="10" spans="1:13" ht="24.75" customHeight="1">
      <c r="A10" s="197">
        <v>2</v>
      </c>
      <c r="B10" s="198" t="s">
        <v>126</v>
      </c>
      <c r="C10" s="70">
        <f>'МКУ УКС'!U14</f>
        <v>746</v>
      </c>
      <c r="D10" s="70">
        <v>9</v>
      </c>
      <c r="E10" s="70">
        <v>1</v>
      </c>
      <c r="F10" s="210">
        <f t="shared" si="0"/>
        <v>10</v>
      </c>
      <c r="G10" s="23"/>
      <c r="H10" s="23">
        <v>12</v>
      </c>
      <c r="I10" s="23">
        <v>1</v>
      </c>
      <c r="J10" s="199">
        <f t="shared" si="1"/>
        <v>13</v>
      </c>
      <c r="K10" s="210">
        <f t="shared" si="2"/>
        <v>23</v>
      </c>
      <c r="L10" s="200">
        <v>1</v>
      </c>
      <c r="M10" s="206"/>
    </row>
    <row r="11" spans="1:12" ht="24.75" customHeight="1">
      <c r="A11" s="197">
        <v>3</v>
      </c>
      <c r="B11" s="198" t="e">
        <f>#REF!</f>
        <v>#REF!</v>
      </c>
      <c r="C11" s="70">
        <f>ЖКХ!U14</f>
        <v>676</v>
      </c>
      <c r="D11" s="70">
        <v>7</v>
      </c>
      <c r="E11" s="70">
        <v>1</v>
      </c>
      <c r="F11" s="210">
        <f t="shared" si="0"/>
        <v>8</v>
      </c>
      <c r="G11" s="23"/>
      <c r="H11" s="23">
        <v>9</v>
      </c>
      <c r="I11" s="23">
        <v>1</v>
      </c>
      <c r="J11" s="199">
        <f t="shared" si="1"/>
        <v>10</v>
      </c>
      <c r="K11" s="210">
        <f t="shared" si="2"/>
        <v>18</v>
      </c>
      <c r="L11" s="200">
        <v>3</v>
      </c>
    </row>
    <row r="12" spans="1:13" ht="24.75" customHeight="1">
      <c r="A12" s="197">
        <v>4</v>
      </c>
      <c r="B12" s="198" t="e">
        <f>#REF!</f>
        <v>#REF!</v>
      </c>
      <c r="C12" s="70">
        <f>'К.ФинЭк'!U13</f>
        <v>792</v>
      </c>
      <c r="D12" s="70">
        <v>10</v>
      </c>
      <c r="E12" s="70">
        <v>1</v>
      </c>
      <c r="F12" s="210">
        <f t="shared" si="0"/>
        <v>11</v>
      </c>
      <c r="G12" s="23"/>
      <c r="H12" s="23">
        <v>5</v>
      </c>
      <c r="I12" s="23">
        <v>1</v>
      </c>
      <c r="J12" s="199">
        <f t="shared" si="1"/>
        <v>6</v>
      </c>
      <c r="K12" s="210">
        <f t="shared" si="2"/>
        <v>17</v>
      </c>
      <c r="L12" s="200">
        <v>4</v>
      </c>
      <c r="M12" s="206"/>
    </row>
    <row r="13" spans="1:12" ht="24.75" customHeight="1">
      <c r="A13" s="197">
        <v>5</v>
      </c>
      <c r="B13" s="198" t="e">
        <f>#REF!</f>
        <v>#REF!</v>
      </c>
      <c r="C13" s="70">
        <f>ДУМА!U14</f>
        <v>643</v>
      </c>
      <c r="D13" s="70">
        <v>6</v>
      </c>
      <c r="E13" s="70"/>
      <c r="F13" s="210">
        <f t="shared" si="0"/>
        <v>6</v>
      </c>
      <c r="G13" s="23"/>
      <c r="H13" s="23">
        <v>11</v>
      </c>
      <c r="I13" s="23"/>
      <c r="J13" s="199">
        <f t="shared" si="1"/>
        <v>11</v>
      </c>
      <c r="K13" s="210">
        <f t="shared" si="2"/>
        <v>17</v>
      </c>
      <c r="L13" s="200">
        <v>5</v>
      </c>
    </row>
    <row r="14" spans="1:12" ht="24.75" customHeight="1">
      <c r="A14" s="197">
        <v>6</v>
      </c>
      <c r="B14" s="198" t="e">
        <f>#REF!</f>
        <v>#REF!</v>
      </c>
      <c r="C14" s="70">
        <f>Архитектура!U14</f>
        <v>808</v>
      </c>
      <c r="D14" s="70">
        <v>11</v>
      </c>
      <c r="E14" s="70"/>
      <c r="F14" s="210">
        <f t="shared" si="0"/>
        <v>11</v>
      </c>
      <c r="G14" s="23"/>
      <c r="H14" s="23">
        <v>2</v>
      </c>
      <c r="I14" s="23"/>
      <c r="J14" s="199">
        <f t="shared" si="1"/>
        <v>2</v>
      </c>
      <c r="K14" s="210">
        <f t="shared" si="2"/>
        <v>13</v>
      </c>
      <c r="L14" s="200">
        <v>6</v>
      </c>
    </row>
    <row r="15" spans="1:12" ht="24.75" customHeight="1">
      <c r="A15" s="197">
        <v>7</v>
      </c>
      <c r="B15" s="198" t="e">
        <f>#REF!</f>
        <v>#REF!</v>
      </c>
      <c r="C15" s="70">
        <f>КУМИиЗР!U14</f>
        <v>698</v>
      </c>
      <c r="D15" s="70">
        <v>8</v>
      </c>
      <c r="E15" s="70">
        <v>1</v>
      </c>
      <c r="F15" s="210">
        <f t="shared" si="0"/>
        <v>9</v>
      </c>
      <c r="G15" s="23"/>
      <c r="H15" s="23">
        <v>1</v>
      </c>
      <c r="I15" s="23">
        <v>1</v>
      </c>
      <c r="J15" s="199">
        <f t="shared" si="1"/>
        <v>2</v>
      </c>
      <c r="K15" s="210">
        <f t="shared" si="2"/>
        <v>11</v>
      </c>
      <c r="L15" s="200">
        <v>10</v>
      </c>
    </row>
    <row r="16" spans="1:12" ht="24.75" customHeight="1">
      <c r="A16" s="197">
        <v>8</v>
      </c>
      <c r="B16" s="198" t="s">
        <v>68</v>
      </c>
      <c r="C16" s="70">
        <f>'Отделы-центры'!U14</f>
        <v>549</v>
      </c>
      <c r="D16" s="70">
        <v>3</v>
      </c>
      <c r="E16" s="70">
        <v>1</v>
      </c>
      <c r="F16" s="210">
        <f t="shared" si="0"/>
        <v>4</v>
      </c>
      <c r="G16" s="23"/>
      <c r="H16" s="23">
        <v>6</v>
      </c>
      <c r="I16" s="23">
        <v>1</v>
      </c>
      <c r="J16" s="199">
        <f t="shared" si="1"/>
        <v>7</v>
      </c>
      <c r="K16" s="210">
        <f t="shared" si="2"/>
        <v>11</v>
      </c>
      <c r="L16" s="200">
        <v>9</v>
      </c>
    </row>
    <row r="17" spans="1:12" ht="24.75" customHeight="1">
      <c r="A17" s="197">
        <v>9</v>
      </c>
      <c r="B17" s="198" t="e">
        <f>#REF!</f>
        <v>#REF!</v>
      </c>
      <c r="C17" s="70">
        <f>КАУ!U14</f>
        <v>539</v>
      </c>
      <c r="D17" s="70">
        <v>2</v>
      </c>
      <c r="E17" s="70">
        <v>1</v>
      </c>
      <c r="F17" s="210">
        <f t="shared" si="0"/>
        <v>3</v>
      </c>
      <c r="G17" s="23"/>
      <c r="H17" s="23">
        <v>7</v>
      </c>
      <c r="I17" s="23">
        <v>1</v>
      </c>
      <c r="J17" s="199">
        <f t="shared" si="1"/>
        <v>8</v>
      </c>
      <c r="K17" s="210">
        <f t="shared" si="2"/>
        <v>11</v>
      </c>
      <c r="L17" s="200">
        <v>8</v>
      </c>
    </row>
    <row r="18" spans="1:12" ht="24.75" customHeight="1">
      <c r="A18" s="197">
        <v>10</v>
      </c>
      <c r="B18" s="198" t="e">
        <f>#REF!</f>
        <v>#REF!</v>
      </c>
      <c r="C18" s="70">
        <f>УхтоИНфКульт!U14</f>
        <v>437</v>
      </c>
      <c r="D18" s="70">
        <v>1</v>
      </c>
      <c r="E18" s="70">
        <v>1</v>
      </c>
      <c r="F18" s="210">
        <f t="shared" si="0"/>
        <v>2</v>
      </c>
      <c r="G18" s="23"/>
      <c r="H18" s="23">
        <v>8</v>
      </c>
      <c r="I18" s="23">
        <v>1</v>
      </c>
      <c r="J18" s="199">
        <f t="shared" si="1"/>
        <v>9</v>
      </c>
      <c r="K18" s="210">
        <f t="shared" si="2"/>
        <v>11</v>
      </c>
      <c r="L18" s="200">
        <v>7</v>
      </c>
    </row>
    <row r="19" spans="1:12" ht="24.75" customHeight="1">
      <c r="A19" s="197">
        <v>11</v>
      </c>
      <c r="B19" s="198" t="e">
        <f>#REF!</f>
        <v>#REF!</v>
      </c>
      <c r="C19" s="70">
        <f>'К.СоцВопрос'!U13</f>
        <v>618</v>
      </c>
      <c r="D19" s="70">
        <v>5</v>
      </c>
      <c r="E19" s="70"/>
      <c r="F19" s="210">
        <f t="shared" si="0"/>
        <v>5</v>
      </c>
      <c r="G19" s="23"/>
      <c r="H19" s="23">
        <v>3</v>
      </c>
      <c r="I19" s="23"/>
      <c r="J19" s="199">
        <f t="shared" si="1"/>
        <v>3</v>
      </c>
      <c r="K19" s="210">
        <f t="shared" si="2"/>
        <v>8</v>
      </c>
      <c r="L19" s="200">
        <v>12</v>
      </c>
    </row>
    <row r="20" spans="1:12" ht="25.5" customHeight="1" thickBot="1">
      <c r="A20" s="201">
        <v>12</v>
      </c>
      <c r="B20" s="202" t="e">
        <f>#REF!</f>
        <v>#REF!</v>
      </c>
      <c r="C20" s="203">
        <f>'К.Образования'!U14</f>
        <v>575</v>
      </c>
      <c r="D20" s="203">
        <v>4</v>
      </c>
      <c r="E20" s="203"/>
      <c r="F20" s="211">
        <f t="shared" si="0"/>
        <v>4</v>
      </c>
      <c r="G20" s="205"/>
      <c r="H20" s="205">
        <v>4</v>
      </c>
      <c r="I20" s="205"/>
      <c r="J20" s="204">
        <f t="shared" si="1"/>
        <v>4</v>
      </c>
      <c r="K20" s="211">
        <f t="shared" si="2"/>
        <v>8</v>
      </c>
      <c r="L20" s="238">
        <v>11</v>
      </c>
    </row>
    <row r="21" spans="1:12" ht="15">
      <c r="A21" s="206"/>
      <c r="B21" s="207"/>
      <c r="C21" s="208"/>
      <c r="D21" s="208"/>
      <c r="E21" s="208"/>
      <c r="F21" s="206"/>
      <c r="G21" s="206"/>
      <c r="H21" s="206"/>
      <c r="I21" s="206"/>
      <c r="J21" s="206"/>
      <c r="K21" s="206"/>
      <c r="L21" s="206"/>
    </row>
    <row r="22" spans="1:15" ht="15.75" customHeight="1">
      <c r="A22" s="262" t="s">
        <v>11</v>
      </c>
      <c r="B22" s="263"/>
      <c r="C22" s="263"/>
      <c r="D22" s="263"/>
      <c r="E22" s="263"/>
      <c r="F22" s="263"/>
      <c r="G22" s="263"/>
      <c r="H22" s="263"/>
      <c r="I22" s="263"/>
      <c r="J22" s="263"/>
      <c r="K22" s="152"/>
      <c r="L22" s="152"/>
      <c r="M22" s="152"/>
      <c r="N22" s="152"/>
      <c r="O22" s="152"/>
    </row>
    <row r="23" spans="1:15" ht="15.75" customHeight="1">
      <c r="A23" s="22"/>
      <c r="B23" s="22"/>
      <c r="C23" s="22"/>
      <c r="D23" s="2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</row>
    <row r="24" spans="1:15" ht="15.75" customHeight="1">
      <c r="A24" s="263" t="s">
        <v>12</v>
      </c>
      <c r="B24" s="263"/>
      <c r="C24" s="263"/>
      <c r="D24" s="263"/>
      <c r="E24" s="263"/>
      <c r="F24" s="263"/>
      <c r="G24" s="263"/>
      <c r="H24" s="263"/>
      <c r="I24" s="263"/>
      <c r="J24" s="263"/>
      <c r="K24" s="152"/>
      <c r="L24" s="152"/>
      <c r="M24" s="152"/>
      <c r="N24" s="152"/>
      <c r="O24" s="152"/>
    </row>
  </sheetData>
  <sheetProtection/>
  <mergeCells count="10">
    <mergeCell ref="A2:L2"/>
    <mergeCell ref="A3:L3"/>
    <mergeCell ref="C5:J5"/>
    <mergeCell ref="K5:L6"/>
    <mergeCell ref="C6:F6"/>
    <mergeCell ref="G6:J6"/>
    <mergeCell ref="A22:J22"/>
    <mergeCell ref="A24:J24"/>
    <mergeCell ref="B5:B7"/>
    <mergeCell ref="A5:A7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  <ignoredErrors>
    <ignoredError sqref="B1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2:V74"/>
  <sheetViews>
    <sheetView tabSelected="1" zoomScalePageLayoutView="0" workbookViewId="0" topLeftCell="A1">
      <selection activeCell="W50" sqref="W50"/>
    </sheetView>
  </sheetViews>
  <sheetFormatPr defaultColWidth="9.140625" defaultRowHeight="15"/>
  <cols>
    <col min="1" max="1" width="3.8515625" style="0" customWidth="1"/>
    <col min="2" max="2" width="30.57421875" style="0" customWidth="1"/>
    <col min="3" max="3" width="17.7109375" style="0" customWidth="1"/>
    <col min="4" max="4" width="8.57421875" style="0" customWidth="1"/>
    <col min="5" max="5" width="7.28125" style="0" customWidth="1"/>
    <col min="6" max="6" width="5.8515625" style="28" customWidth="1"/>
    <col min="7" max="7" width="4.140625" style="0" customWidth="1"/>
    <col min="8" max="8" width="8.421875" style="0" customWidth="1"/>
    <col min="9" max="9" width="5.00390625" style="0" customWidth="1"/>
    <col min="11" max="11" width="3.8515625" style="0" customWidth="1"/>
    <col min="13" max="13" width="3.8515625" style="0" customWidth="1"/>
    <col min="14" max="14" width="5.28125" style="0" customWidth="1"/>
    <col min="15" max="15" width="3.7109375" style="0" customWidth="1"/>
    <col min="16" max="16" width="10.00390625" style="0" customWidth="1"/>
    <col min="17" max="17" width="4.28125" style="0" customWidth="1"/>
    <col min="18" max="18" width="9.8515625" style="0" customWidth="1"/>
    <col min="19" max="19" width="4.28125" style="0" customWidth="1"/>
    <col min="20" max="20" width="5.421875" style="0" customWidth="1"/>
    <col min="21" max="21" width="6.28125" style="0" customWidth="1"/>
    <col min="22" max="22" width="7.421875" style="0" customWidth="1"/>
  </cols>
  <sheetData>
    <row r="2" spans="1:21" ht="30.75" customHeight="1">
      <c r="A2" s="293" t="s">
        <v>188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13" ht="21.75" customHeight="1">
      <c r="A3" s="93"/>
      <c r="B3" s="4" t="s">
        <v>187</v>
      </c>
      <c r="C3" s="4"/>
      <c r="F3" s="93"/>
      <c r="K3" s="164">
        <v>7</v>
      </c>
      <c r="L3" s="4" t="s">
        <v>37</v>
      </c>
      <c r="M3" s="5" t="s">
        <v>25</v>
      </c>
    </row>
    <row r="4" spans="1:21" ht="14.25">
      <c r="A4" s="24"/>
      <c r="B4" s="24"/>
      <c r="C4" s="24"/>
      <c r="D4" s="24"/>
      <c r="E4" s="24"/>
      <c r="F4" s="272" t="s">
        <v>6</v>
      </c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1:22" ht="51" customHeight="1">
      <c r="A5" s="52" t="s">
        <v>14</v>
      </c>
      <c r="B5" s="161" t="s">
        <v>16</v>
      </c>
      <c r="C5" s="161" t="s">
        <v>41</v>
      </c>
      <c r="D5" s="161" t="s">
        <v>13</v>
      </c>
      <c r="E5" s="161" t="s">
        <v>17</v>
      </c>
      <c r="F5" s="162" t="s">
        <v>21</v>
      </c>
      <c r="G5" s="163" t="s">
        <v>9</v>
      </c>
      <c r="H5" s="35" t="s">
        <v>22</v>
      </c>
      <c r="I5" s="163" t="s">
        <v>9</v>
      </c>
      <c r="J5" s="35" t="s">
        <v>23</v>
      </c>
      <c r="K5" s="163" t="s">
        <v>9</v>
      </c>
      <c r="L5" s="162" t="s">
        <v>24</v>
      </c>
      <c r="M5" s="163" t="s">
        <v>9</v>
      </c>
      <c r="N5" s="35" t="s">
        <v>20</v>
      </c>
      <c r="O5" s="163" t="s">
        <v>9</v>
      </c>
      <c r="P5" s="35" t="s">
        <v>7</v>
      </c>
      <c r="Q5" s="163" t="s">
        <v>9</v>
      </c>
      <c r="R5" s="35" t="s">
        <v>31</v>
      </c>
      <c r="S5" s="163" t="s">
        <v>9</v>
      </c>
      <c r="T5" s="142" t="s">
        <v>164</v>
      </c>
      <c r="U5" s="141" t="s">
        <v>9</v>
      </c>
      <c r="V5" s="234" t="s">
        <v>227</v>
      </c>
    </row>
    <row r="6" spans="1:22" ht="15.75" customHeight="1">
      <c r="A6" s="52">
        <v>1</v>
      </c>
      <c r="B6" s="158" t="str">
        <f>Архитектура!B12</f>
        <v>Гегер Ольга Владимировна</v>
      </c>
      <c r="C6" s="228" t="s">
        <v>184</v>
      </c>
      <c r="D6" s="154">
        <f>Архитектура!E12</f>
        <v>6</v>
      </c>
      <c r="E6" s="154" t="str">
        <f>Архитектура!F12</f>
        <v>ж</v>
      </c>
      <c r="F6" s="72">
        <f>Архитектура!G12</f>
        <v>15</v>
      </c>
      <c r="G6" s="72">
        <v>13</v>
      </c>
      <c r="H6" s="72">
        <f>Архитектура!I12</f>
        <v>165</v>
      </c>
      <c r="I6" s="60" t="s">
        <v>221</v>
      </c>
      <c r="J6" s="72">
        <f>Архитектура!K12</f>
        <v>54</v>
      </c>
      <c r="K6" s="72">
        <v>2</v>
      </c>
      <c r="L6" s="72">
        <f>Архитектура!M12</f>
        <v>0</v>
      </c>
      <c r="M6" s="72"/>
      <c r="N6" s="72">
        <f>Архитектура!O12</f>
        <v>0</v>
      </c>
      <c r="O6" s="72"/>
      <c r="P6" s="72">
        <f>Архитектура!Q12</f>
        <v>19</v>
      </c>
      <c r="Q6" s="60">
        <v>5</v>
      </c>
      <c r="R6" s="72">
        <f>Архитектура!S12</f>
        <v>37</v>
      </c>
      <c r="S6" s="60">
        <v>1</v>
      </c>
      <c r="T6" s="72">
        <f>Архитектура!U12</f>
        <v>191</v>
      </c>
      <c r="U6" s="72">
        <v>3</v>
      </c>
      <c r="V6" s="236">
        <v>5</v>
      </c>
    </row>
    <row r="7" spans="1:22" ht="18" customHeight="1">
      <c r="A7" s="52">
        <v>2</v>
      </c>
      <c r="B7" s="157" t="str">
        <f>ДУМА!B11</f>
        <v>Морозова Анастасия Романовна</v>
      </c>
      <c r="C7" s="228" t="s">
        <v>182</v>
      </c>
      <c r="D7" s="154">
        <f>ДУМА!E11</f>
        <v>6</v>
      </c>
      <c r="E7" s="154" t="str">
        <f>ДУМА!F11</f>
        <v>ж</v>
      </c>
      <c r="F7" s="72">
        <f>ДУМА!G11</f>
        <v>24</v>
      </c>
      <c r="G7" s="60" t="s">
        <v>218</v>
      </c>
      <c r="H7" s="72">
        <f>ДУМА!I11</f>
        <v>170</v>
      </c>
      <c r="I7" s="154">
        <v>8</v>
      </c>
      <c r="J7" s="72">
        <f>ДУМА!K11</f>
        <v>35</v>
      </c>
      <c r="K7" s="60" t="s">
        <v>223</v>
      </c>
      <c r="L7" s="72">
        <f>ДУМА!M11</f>
        <v>0</v>
      </c>
      <c r="M7" s="72"/>
      <c r="N7" s="72">
        <f>ДУМА!O11</f>
        <v>0</v>
      </c>
      <c r="O7" s="72"/>
      <c r="P7" s="72">
        <f>ДУМА!Q11</f>
        <v>20</v>
      </c>
      <c r="Q7" s="60" t="s">
        <v>224</v>
      </c>
      <c r="R7" s="72">
        <f>ДУМА!S11</f>
        <v>24</v>
      </c>
      <c r="S7" s="60" t="s">
        <v>218</v>
      </c>
      <c r="T7" s="72">
        <f>ДУМА!U11</f>
        <v>165</v>
      </c>
      <c r="U7" s="72">
        <v>5</v>
      </c>
      <c r="V7" s="236" t="s">
        <v>225</v>
      </c>
    </row>
    <row r="8" spans="1:22" ht="18" customHeight="1">
      <c r="A8" s="52">
        <v>3</v>
      </c>
      <c r="B8" s="157" t="str">
        <f>'Отделы-центры'!B12</f>
        <v>Михайлова Алена Александровна</v>
      </c>
      <c r="C8" s="228" t="s">
        <v>186</v>
      </c>
      <c r="D8" s="154" t="str">
        <f>'Отделы-центры'!E12</f>
        <v>6+</v>
      </c>
      <c r="E8" s="154" t="str">
        <f>'Отделы-центры'!F12</f>
        <v>ж</v>
      </c>
      <c r="F8" s="72">
        <f>'Отделы-центры'!G12</f>
        <v>22</v>
      </c>
      <c r="G8" s="72">
        <v>6</v>
      </c>
      <c r="H8" s="72">
        <f>'Отделы-центры'!I12</f>
        <v>161</v>
      </c>
      <c r="I8" s="60" t="s">
        <v>222</v>
      </c>
      <c r="J8" s="72">
        <f>'Отделы-центры'!K12</f>
        <v>1</v>
      </c>
      <c r="K8" s="72">
        <v>16</v>
      </c>
      <c r="L8" s="72">
        <f>'Отделы-центры'!M12</f>
        <v>0</v>
      </c>
      <c r="M8" s="72"/>
      <c r="N8" s="72">
        <f>'Отделы-центры'!O12</f>
        <v>0</v>
      </c>
      <c r="O8" s="72"/>
      <c r="P8" s="72">
        <f>'Отделы-центры'!Q12</f>
        <v>3</v>
      </c>
      <c r="Q8" s="60" t="s">
        <v>225</v>
      </c>
      <c r="R8" s="72">
        <f>'Отделы-центры'!S12</f>
        <v>2</v>
      </c>
      <c r="S8" s="60">
        <v>15</v>
      </c>
      <c r="T8" s="72">
        <f>'Отделы-центры'!U12</f>
        <v>94</v>
      </c>
      <c r="U8" s="72">
        <v>14</v>
      </c>
      <c r="V8" s="236">
        <v>29</v>
      </c>
    </row>
    <row r="9" spans="1:22" ht="18" customHeight="1">
      <c r="A9" s="52">
        <v>4</v>
      </c>
      <c r="B9" s="157" t="str">
        <f>'К.СоцВопрос'!B9</f>
        <v>Смирнова Маргарита Александровна</v>
      </c>
      <c r="C9" s="228" t="s">
        <v>179</v>
      </c>
      <c r="D9" s="60" t="str">
        <f>'К.СоцВопрос'!E9</f>
        <v>6+</v>
      </c>
      <c r="E9" s="60" t="str">
        <f>'К.СоцВопрос'!F9</f>
        <v>ж</v>
      </c>
      <c r="F9" s="72">
        <f>'К.СоцВопрос'!G9</f>
        <v>14</v>
      </c>
      <c r="G9" s="60" t="s">
        <v>220</v>
      </c>
      <c r="H9" s="72">
        <f>'К.СоцВопрос'!I9</f>
        <v>133</v>
      </c>
      <c r="I9" s="72">
        <v>16</v>
      </c>
      <c r="J9" s="72">
        <f>'К.СоцВопрос'!K9</f>
        <v>35</v>
      </c>
      <c r="K9" s="60" t="s">
        <v>223</v>
      </c>
      <c r="L9" s="72">
        <f>'К.СоцВопрос'!M9</f>
        <v>0</v>
      </c>
      <c r="M9" s="72"/>
      <c r="N9" s="72">
        <f>'К.СоцВопрос'!O9</f>
        <v>0</v>
      </c>
      <c r="O9" s="72"/>
      <c r="P9" s="72">
        <f>'К.СоцВопрос'!Q9</f>
        <v>1</v>
      </c>
      <c r="Q9" s="60" t="s">
        <v>220</v>
      </c>
      <c r="R9" s="72">
        <f>'К.СоцВопрос'!S9</f>
        <v>14</v>
      </c>
      <c r="S9" s="60" t="s">
        <v>223</v>
      </c>
      <c r="T9" s="72">
        <f>'К.СоцВопрос'!U9</f>
        <v>89</v>
      </c>
      <c r="U9" s="154">
        <v>16</v>
      </c>
      <c r="V9" s="236">
        <v>32</v>
      </c>
    </row>
    <row r="10" spans="1:22" ht="18.75" customHeight="1">
      <c r="A10" s="52">
        <v>5</v>
      </c>
      <c r="B10" s="158" t="str">
        <f>Архитектура!B11</f>
        <v>Топилина Анастасия Викторовна</v>
      </c>
      <c r="C10" s="228" t="s">
        <v>184</v>
      </c>
      <c r="D10" s="154">
        <f>Архитектура!E11</f>
        <v>7</v>
      </c>
      <c r="E10" s="154" t="str">
        <f>Архитектура!F11</f>
        <v>ж</v>
      </c>
      <c r="F10" s="72">
        <f>Архитектура!G11</f>
        <v>27</v>
      </c>
      <c r="G10" s="72">
        <v>2</v>
      </c>
      <c r="H10" s="72">
        <f>Архитектура!I11</f>
        <v>172</v>
      </c>
      <c r="I10" s="72">
        <v>6</v>
      </c>
      <c r="J10" s="72">
        <f>Архитектура!K11</f>
        <v>31</v>
      </c>
      <c r="K10" s="72">
        <v>10</v>
      </c>
      <c r="L10" s="72">
        <f>Архитектура!M11</f>
        <v>0</v>
      </c>
      <c r="M10" s="72"/>
      <c r="N10" s="72">
        <f>Архитектура!O11</f>
        <v>0</v>
      </c>
      <c r="O10" s="72"/>
      <c r="P10" s="72">
        <f>Архитектура!Q11</f>
        <v>8</v>
      </c>
      <c r="Q10" s="60">
        <v>9</v>
      </c>
      <c r="R10" s="72">
        <f>Архитектура!S11</f>
        <v>12</v>
      </c>
      <c r="S10" s="60">
        <v>10</v>
      </c>
      <c r="T10" s="72">
        <f>Архитектура!U11</f>
        <v>139</v>
      </c>
      <c r="U10" s="72">
        <v>9</v>
      </c>
      <c r="V10" s="236">
        <v>19</v>
      </c>
    </row>
    <row r="11" spans="1:22" ht="15" customHeight="1">
      <c r="A11" s="52">
        <v>6</v>
      </c>
      <c r="B11" s="158" t="str">
        <f>'К.Образования'!B9</f>
        <v>Гордеева Наталья Ивановна</v>
      </c>
      <c r="C11" s="227" t="s">
        <v>120</v>
      </c>
      <c r="D11" s="154">
        <f>'К.Образования'!E9</f>
        <v>7</v>
      </c>
      <c r="E11" s="154" t="str">
        <f>'К.Образования'!F9</f>
        <v>ж</v>
      </c>
      <c r="F11" s="72">
        <f>'К.Образования'!G9</f>
        <v>10</v>
      </c>
      <c r="G11" s="72">
        <v>16</v>
      </c>
      <c r="H11" s="72">
        <f>'К.Образования'!I9</f>
        <v>145</v>
      </c>
      <c r="I11" s="154">
        <v>14</v>
      </c>
      <c r="J11" s="72">
        <f>'К.Образования'!K9</f>
        <v>38</v>
      </c>
      <c r="K11" s="72">
        <v>6</v>
      </c>
      <c r="L11" s="72">
        <f>'К.Образования'!M9</f>
        <v>0</v>
      </c>
      <c r="M11" s="72"/>
      <c r="N11" s="72">
        <f>'К.Образования'!O9</f>
        <v>0</v>
      </c>
      <c r="O11" s="72"/>
      <c r="P11" s="72">
        <f>'К.Образования'!Q9</f>
        <v>0</v>
      </c>
      <c r="Q11" s="60"/>
      <c r="R11" s="72">
        <f>'К.Образования'!S9</f>
        <v>14</v>
      </c>
      <c r="S11" s="60" t="s">
        <v>223</v>
      </c>
      <c r="T11" s="72">
        <f>'К.Образования'!U9</f>
        <v>91</v>
      </c>
      <c r="U11" s="72">
        <v>15</v>
      </c>
      <c r="V11" s="236">
        <v>31</v>
      </c>
    </row>
    <row r="12" spans="1:22" ht="15" customHeight="1">
      <c r="A12" s="52">
        <v>7</v>
      </c>
      <c r="B12" s="157" t="str">
        <f>ШКОЛЫ!B10</f>
        <v>Соколова Наталья Васильевна</v>
      </c>
      <c r="C12" s="227" t="s">
        <v>106</v>
      </c>
      <c r="D12" s="60" t="str">
        <f>ШКОЛЫ!E10</f>
        <v>7</v>
      </c>
      <c r="E12" s="60" t="str">
        <f>ШКОЛЫ!F10</f>
        <v>ж</v>
      </c>
      <c r="F12" s="60">
        <f>ШКОЛЫ!G10</f>
        <v>19</v>
      </c>
      <c r="G12" s="60" t="s">
        <v>219</v>
      </c>
      <c r="H12" s="60">
        <f>ШКОЛЫ!I10</f>
        <v>197</v>
      </c>
      <c r="I12" s="154">
        <v>2</v>
      </c>
      <c r="J12" s="60">
        <f>ШКОЛЫ!K10</f>
        <v>67</v>
      </c>
      <c r="K12" s="72">
        <v>1</v>
      </c>
      <c r="L12" s="72">
        <f>ШКОЛЫ!M10</f>
        <v>0</v>
      </c>
      <c r="M12" s="72"/>
      <c r="N12" s="72">
        <f>ШКОЛЫ!O10</f>
        <v>0</v>
      </c>
      <c r="O12" s="72"/>
      <c r="P12" s="72">
        <f>ШКОЛЫ!Q10</f>
        <v>35</v>
      </c>
      <c r="Q12" s="60">
        <v>1</v>
      </c>
      <c r="R12" s="72">
        <f>ШКОЛЫ!S10</f>
        <v>6</v>
      </c>
      <c r="S12" s="60">
        <v>14</v>
      </c>
      <c r="T12" s="72">
        <f>ШКОЛЫ!U10</f>
        <v>242</v>
      </c>
      <c r="U12" s="154">
        <v>1</v>
      </c>
      <c r="V12" s="236">
        <v>1</v>
      </c>
    </row>
    <row r="13" spans="1:22" ht="15" customHeight="1">
      <c r="A13" s="52">
        <v>8</v>
      </c>
      <c r="B13" s="157" t="str">
        <f>ЖКХ!B11</f>
        <v>Киршонкова Валентина</v>
      </c>
      <c r="C13" s="228" t="s">
        <v>181</v>
      </c>
      <c r="D13" s="60" t="str">
        <f>ЖКХ!E11</f>
        <v>7</v>
      </c>
      <c r="E13" s="60" t="str">
        <f>ЖКХ!F11</f>
        <v>ж</v>
      </c>
      <c r="F13" s="72">
        <f>ЖКХ!G11</f>
        <v>24</v>
      </c>
      <c r="G13" s="60" t="s">
        <v>218</v>
      </c>
      <c r="H13" s="72">
        <f>ЖКХ!I11</f>
        <v>191</v>
      </c>
      <c r="I13" s="72">
        <v>4</v>
      </c>
      <c r="J13" s="72">
        <f>ЖКХ!K11</f>
        <v>49</v>
      </c>
      <c r="K13" s="72">
        <v>4</v>
      </c>
      <c r="L13" s="72">
        <f>ЖКХ!M11</f>
        <v>0</v>
      </c>
      <c r="M13" s="72"/>
      <c r="N13" s="72">
        <f>ЖКХ!O11</f>
        <v>0</v>
      </c>
      <c r="O13" s="72"/>
      <c r="P13" s="72">
        <f>ЖКХ!Q11</f>
        <v>13</v>
      </c>
      <c r="Q13" s="60">
        <v>7</v>
      </c>
      <c r="R13" s="72">
        <f>ЖКХ!S11</f>
        <v>0</v>
      </c>
      <c r="S13" s="60"/>
      <c r="T13" s="72">
        <f>ЖКХ!U11</f>
        <v>178</v>
      </c>
      <c r="U13" s="154">
        <v>4</v>
      </c>
      <c r="V13" s="236">
        <v>9</v>
      </c>
    </row>
    <row r="14" spans="1:22" ht="15" customHeight="1">
      <c r="A14" s="52">
        <v>9</v>
      </c>
      <c r="B14" s="157" t="str">
        <f>КУМИиЗР!B10</f>
        <v>Быкова Лилия Сергеевна</v>
      </c>
      <c r="C14" s="227" t="s">
        <v>97</v>
      </c>
      <c r="D14" s="60" t="str">
        <f>КУМИиЗР!E10</f>
        <v>7</v>
      </c>
      <c r="E14" s="60" t="str">
        <f>КУМИиЗР!F10</f>
        <v>ж</v>
      </c>
      <c r="F14" s="72">
        <f>КУМИиЗР!G10</f>
        <v>19</v>
      </c>
      <c r="G14" s="60" t="s">
        <v>219</v>
      </c>
      <c r="H14" s="72">
        <f>КУМИиЗР!I10</f>
        <v>192</v>
      </c>
      <c r="I14" s="72">
        <v>3</v>
      </c>
      <c r="J14" s="72">
        <f>КУМИиЗР!K10</f>
        <v>42</v>
      </c>
      <c r="K14" s="72">
        <v>5</v>
      </c>
      <c r="L14" s="72">
        <f>КУМИиЗР!M10</f>
        <v>0</v>
      </c>
      <c r="M14" s="72"/>
      <c r="N14" s="72">
        <f>КУМИиЗР!O10</f>
        <v>0</v>
      </c>
      <c r="O14" s="72"/>
      <c r="P14" s="72">
        <f>КУМИиЗР!Q10</f>
        <v>7</v>
      </c>
      <c r="Q14" s="60">
        <v>10</v>
      </c>
      <c r="R14" s="72">
        <f>КУМИиЗР!S10</f>
        <v>7</v>
      </c>
      <c r="S14" s="60" t="s">
        <v>226</v>
      </c>
      <c r="T14" s="72">
        <f>КУМИиЗР!U10</f>
        <v>141</v>
      </c>
      <c r="U14" s="72">
        <v>8</v>
      </c>
      <c r="V14" s="236">
        <v>18</v>
      </c>
    </row>
    <row r="15" spans="1:22" ht="15" customHeight="1">
      <c r="A15" s="52">
        <v>10</v>
      </c>
      <c r="B15" s="157" t="str">
        <f>КАУ!B13</f>
        <v>Фролова Ирина Евгеньевна</v>
      </c>
      <c r="C15" s="228" t="s">
        <v>180</v>
      </c>
      <c r="D15" s="154" t="str">
        <f>КАУ!E13</f>
        <v>7</v>
      </c>
      <c r="E15" s="154" t="str">
        <f>КАУ!F13</f>
        <v>ж</v>
      </c>
      <c r="F15" s="72">
        <f>КАУ!G13</f>
        <v>19</v>
      </c>
      <c r="G15" s="60" t="s">
        <v>219</v>
      </c>
      <c r="H15" s="72">
        <f>КАУ!I13</f>
        <v>165</v>
      </c>
      <c r="I15" s="60" t="s">
        <v>221</v>
      </c>
      <c r="J15" s="72">
        <f>КАУ!K13</f>
        <v>2</v>
      </c>
      <c r="K15" s="72">
        <v>15</v>
      </c>
      <c r="L15" s="72">
        <f>КАУ!M13</f>
        <v>0</v>
      </c>
      <c r="M15" s="72"/>
      <c r="N15" s="72">
        <f>КАУ!O13</f>
        <v>0</v>
      </c>
      <c r="O15" s="72"/>
      <c r="P15" s="72">
        <f>КАУ!Q13</f>
        <v>10</v>
      </c>
      <c r="Q15" s="60">
        <v>8</v>
      </c>
      <c r="R15" s="72">
        <f>КАУ!S13</f>
        <v>20</v>
      </c>
      <c r="S15" s="60">
        <v>6</v>
      </c>
      <c r="T15" s="72">
        <f>КАУ!U13</f>
        <v>129</v>
      </c>
      <c r="U15" s="154">
        <v>10</v>
      </c>
      <c r="V15" s="236">
        <v>21</v>
      </c>
    </row>
    <row r="16" spans="1:22" ht="15" customHeight="1">
      <c r="A16" s="52">
        <v>11</v>
      </c>
      <c r="B16" s="157" t="str">
        <f>'К.СоцВопрос'!B8</f>
        <v>Цуканова Ольга Владимировна</v>
      </c>
      <c r="C16" s="228" t="s">
        <v>179</v>
      </c>
      <c r="D16" s="60" t="str">
        <f>'К.СоцВопрос'!E8</f>
        <v>7+</v>
      </c>
      <c r="E16" s="60" t="str">
        <f>'К.СоцВопрос'!F8</f>
        <v>ж</v>
      </c>
      <c r="F16" s="72">
        <f>'К.СоцВопрос'!G8</f>
        <v>25</v>
      </c>
      <c r="G16" s="72">
        <v>3</v>
      </c>
      <c r="H16" s="72">
        <f>'К.СоцВопрос'!I8</f>
        <v>207</v>
      </c>
      <c r="I16" s="72">
        <v>1</v>
      </c>
      <c r="J16" s="72">
        <f>'К.СоцВопрос'!K8</f>
        <v>51</v>
      </c>
      <c r="K16" s="72">
        <v>3</v>
      </c>
      <c r="L16" s="72">
        <f>'К.СоцВопрос'!M8</f>
        <v>0</v>
      </c>
      <c r="M16" s="72"/>
      <c r="N16" s="72">
        <f>'К.СоцВопрос'!O8</f>
        <v>0</v>
      </c>
      <c r="O16" s="72"/>
      <c r="P16" s="72">
        <f>'К.СоцВопрос'!Q8</f>
        <v>31</v>
      </c>
      <c r="Q16" s="60">
        <v>2</v>
      </c>
      <c r="R16" s="72">
        <f>'К.СоцВопрос'!S8</f>
        <v>7</v>
      </c>
      <c r="S16" s="60" t="s">
        <v>226</v>
      </c>
      <c r="T16" s="72">
        <f>'К.СоцВопрос'!U8</f>
        <v>211</v>
      </c>
      <c r="U16" s="72">
        <v>2</v>
      </c>
      <c r="V16" s="236">
        <v>3</v>
      </c>
    </row>
    <row r="17" spans="1:22" ht="15" customHeight="1">
      <c r="A17" s="52">
        <v>12</v>
      </c>
      <c r="B17" s="158" t="str">
        <f>'К.Образования'!B12</f>
        <v>Петрянина Екатерина Владимировна</v>
      </c>
      <c r="C17" s="227" t="s">
        <v>120</v>
      </c>
      <c r="D17" s="154" t="str">
        <f>'К.Образования'!E12</f>
        <v>7+</v>
      </c>
      <c r="E17" s="154" t="str">
        <f>'К.Образования'!F12</f>
        <v>ж</v>
      </c>
      <c r="F17" s="72">
        <f>'К.Образования'!G12</f>
        <v>30</v>
      </c>
      <c r="G17" s="72">
        <v>1</v>
      </c>
      <c r="H17" s="72">
        <f>'К.Образования'!I12</f>
        <v>147</v>
      </c>
      <c r="I17" s="72">
        <v>13</v>
      </c>
      <c r="J17" s="72">
        <f>'К.Образования'!K12</f>
        <v>26</v>
      </c>
      <c r="K17" s="72">
        <v>11</v>
      </c>
      <c r="L17" s="72">
        <f>'К.Образования'!M12</f>
        <v>0</v>
      </c>
      <c r="M17" s="72"/>
      <c r="N17" s="72">
        <f>'К.Образования'!O12</f>
        <v>0</v>
      </c>
      <c r="O17" s="72"/>
      <c r="P17" s="72">
        <f>'К.Образования'!Q12</f>
        <v>3</v>
      </c>
      <c r="Q17" s="60" t="s">
        <v>225</v>
      </c>
      <c r="R17" s="72">
        <f>'К.Образования'!S12</f>
        <v>24</v>
      </c>
      <c r="S17" s="60" t="s">
        <v>218</v>
      </c>
      <c r="T17" s="72">
        <f>'К.Образования'!U12</f>
        <v>154</v>
      </c>
      <c r="U17" s="72">
        <v>6</v>
      </c>
      <c r="V17" s="236">
        <v>15</v>
      </c>
    </row>
    <row r="18" spans="1:22" ht="15" customHeight="1">
      <c r="A18" s="52">
        <v>13</v>
      </c>
      <c r="B18" s="157" t="str">
        <f>'К.ФинЭк'!B10</f>
        <v>Яковлева Наталья Сергеевна</v>
      </c>
      <c r="C18" s="228" t="s">
        <v>178</v>
      </c>
      <c r="D18" s="60" t="str">
        <f>'К.ФинЭк'!E10</f>
        <v>7+</v>
      </c>
      <c r="E18" s="60" t="str">
        <f>'К.ФинЭк'!F10</f>
        <v>ж</v>
      </c>
      <c r="F18" s="72">
        <f>'К.ФинЭк'!G10</f>
        <v>17</v>
      </c>
      <c r="G18" s="72">
        <v>11</v>
      </c>
      <c r="H18" s="72">
        <f>'К.ФинЭк'!I10</f>
        <v>171</v>
      </c>
      <c r="I18" s="72">
        <v>7</v>
      </c>
      <c r="J18" s="72">
        <f>'К.ФинЭк'!K10</f>
        <v>36</v>
      </c>
      <c r="K18" s="72">
        <v>7</v>
      </c>
      <c r="L18" s="72">
        <f>'К.ФинЭк'!M10</f>
        <v>0</v>
      </c>
      <c r="M18" s="72"/>
      <c r="N18" s="72">
        <f>'К.ФинЭк'!O10</f>
        <v>0</v>
      </c>
      <c r="O18" s="72"/>
      <c r="P18" s="72">
        <f>'К.ФинЭк'!Q10</f>
        <v>1</v>
      </c>
      <c r="Q18" s="60" t="s">
        <v>220</v>
      </c>
      <c r="R18" s="72">
        <f>'К.ФинЭк'!S10</f>
        <v>31</v>
      </c>
      <c r="S18" s="60">
        <v>2</v>
      </c>
      <c r="T18" s="72">
        <f>'К.ФинЭк'!U10</f>
        <v>150</v>
      </c>
      <c r="U18" s="154">
        <v>7</v>
      </c>
      <c r="V18" s="236">
        <v>16</v>
      </c>
    </row>
    <row r="19" spans="1:22" ht="15" customHeight="1">
      <c r="A19" s="52">
        <v>14</v>
      </c>
      <c r="B19" s="157" t="str">
        <f>ЖКХ!B12</f>
        <v>Зиновкина Светлана Валерьевна</v>
      </c>
      <c r="C19" s="228" t="s">
        <v>181</v>
      </c>
      <c r="D19" s="60" t="str">
        <f>ЖКХ!E12</f>
        <v>7+</v>
      </c>
      <c r="E19" s="60" t="str">
        <f>ЖКХ!F12</f>
        <v>ж</v>
      </c>
      <c r="F19" s="72">
        <f>ЖКХ!G12</f>
        <v>20</v>
      </c>
      <c r="G19" s="72">
        <v>7</v>
      </c>
      <c r="H19" s="72">
        <f>ЖКХ!I12</f>
        <v>180</v>
      </c>
      <c r="I19" s="154">
        <v>5</v>
      </c>
      <c r="J19" s="72">
        <f>ЖКХ!K12</f>
        <v>20</v>
      </c>
      <c r="K19" s="72">
        <v>13</v>
      </c>
      <c r="L19" s="72">
        <f>ЖКХ!M12</f>
        <v>0</v>
      </c>
      <c r="M19" s="72"/>
      <c r="N19" s="72">
        <f>ЖКХ!O12</f>
        <v>0</v>
      </c>
      <c r="O19" s="72"/>
      <c r="P19" s="72">
        <f>ЖКХ!Q12</f>
        <v>14</v>
      </c>
      <c r="Q19" s="60">
        <v>6</v>
      </c>
      <c r="R19" s="72">
        <f>ЖКХ!S12</f>
        <v>7</v>
      </c>
      <c r="S19" s="60" t="s">
        <v>226</v>
      </c>
      <c r="T19" s="72">
        <f>ЖКХ!U12</f>
        <v>124</v>
      </c>
      <c r="U19" s="72">
        <v>11</v>
      </c>
      <c r="V19" s="236">
        <v>23</v>
      </c>
    </row>
    <row r="20" spans="1:22" ht="15" customHeight="1">
      <c r="A20" s="52">
        <v>15</v>
      </c>
      <c r="B20" s="157" t="str">
        <f>КАУ!B10</f>
        <v>Комелькова Лилия Александровна</v>
      </c>
      <c r="C20" s="159" t="s">
        <v>180</v>
      </c>
      <c r="D20" s="154" t="str">
        <f>КАУ!E10</f>
        <v>7+</v>
      </c>
      <c r="E20" s="154" t="str">
        <f>КАУ!F10</f>
        <v>ж</v>
      </c>
      <c r="F20" s="72">
        <f>КАУ!G10</f>
        <v>16</v>
      </c>
      <c r="G20" s="72">
        <v>12</v>
      </c>
      <c r="H20" s="72">
        <f>КАУ!I10</f>
        <v>140</v>
      </c>
      <c r="I20" s="72">
        <v>15</v>
      </c>
      <c r="J20" s="72">
        <f>КАУ!K10</f>
        <v>21</v>
      </c>
      <c r="K20" s="72">
        <v>12</v>
      </c>
      <c r="L20" s="72">
        <f>КАУ!M10</f>
        <v>0</v>
      </c>
      <c r="M20" s="72"/>
      <c r="N20" s="72">
        <f>КАУ!O10</f>
        <v>0</v>
      </c>
      <c r="O20" s="72"/>
      <c r="P20" s="72">
        <f>КАУ!Q10</f>
        <v>4</v>
      </c>
      <c r="Q20" s="60">
        <v>11</v>
      </c>
      <c r="R20" s="72">
        <f>КАУ!S10</f>
        <v>30</v>
      </c>
      <c r="S20" s="60">
        <v>3</v>
      </c>
      <c r="T20" s="72">
        <f>КАУ!U10</f>
        <v>118</v>
      </c>
      <c r="U20" s="226">
        <v>12</v>
      </c>
      <c r="V20" s="236" t="s">
        <v>233</v>
      </c>
    </row>
    <row r="21" spans="1:22" ht="15" customHeight="1">
      <c r="A21" s="52">
        <v>16</v>
      </c>
      <c r="B21" s="157" t="str">
        <f>'Отделы-центры'!B9</f>
        <v>Коптева Ксения Борисовна</v>
      </c>
      <c r="C21" s="159" t="s">
        <v>186</v>
      </c>
      <c r="D21" s="154" t="str">
        <f>'Отделы-центры'!E9</f>
        <v>7+</v>
      </c>
      <c r="E21" s="154" t="str">
        <f>'Отделы-центры'!F9</f>
        <v>ж</v>
      </c>
      <c r="F21" s="72">
        <f>'Отделы-центры'!G9</f>
        <v>14</v>
      </c>
      <c r="G21" s="60" t="s">
        <v>220</v>
      </c>
      <c r="H21" s="72">
        <f>'Отделы-центры'!I9</f>
        <v>161</v>
      </c>
      <c r="I21" s="60" t="s">
        <v>222</v>
      </c>
      <c r="J21" s="72">
        <f>'Отделы-центры'!K9</f>
        <v>14</v>
      </c>
      <c r="K21" s="72">
        <v>14</v>
      </c>
      <c r="L21" s="72">
        <f>'Отделы-центры'!M9</f>
        <v>0</v>
      </c>
      <c r="M21" s="72"/>
      <c r="N21" s="72">
        <f>'Отделы-центры'!O9</f>
        <v>0</v>
      </c>
      <c r="O21" s="72"/>
      <c r="P21" s="72">
        <f>'Отделы-центры'!Q9</f>
        <v>20</v>
      </c>
      <c r="Q21" s="60" t="s">
        <v>224</v>
      </c>
      <c r="R21" s="72">
        <f>'Отделы-центры'!S9</f>
        <v>16</v>
      </c>
      <c r="S21" s="60">
        <v>7</v>
      </c>
      <c r="T21" s="72">
        <f>'Отделы-центры'!U9</f>
        <v>115</v>
      </c>
      <c r="U21" s="161">
        <v>13</v>
      </c>
      <c r="V21" s="236">
        <v>27</v>
      </c>
    </row>
    <row r="22" spans="1:22" ht="15" customHeight="1">
      <c r="A22" s="52">
        <v>17</v>
      </c>
      <c r="B22" s="157" t="str">
        <f>ШКОЛЫ!B9</f>
        <v>Кузнецова Ирина Викторовна</v>
      </c>
      <c r="C22" s="160" t="s">
        <v>106</v>
      </c>
      <c r="D22" s="60" t="str">
        <f>ШКОЛЫ!E9</f>
        <v>8</v>
      </c>
      <c r="E22" s="60" t="str">
        <f>ШКОЛЫ!F9</f>
        <v>ж</v>
      </c>
      <c r="F22" s="60">
        <f>ШКОЛЫ!G9</f>
        <v>22</v>
      </c>
      <c r="G22" s="60">
        <v>2</v>
      </c>
      <c r="H22" s="60">
        <f>ШКОЛЫ!I9</f>
        <v>181</v>
      </c>
      <c r="I22" s="60">
        <v>1</v>
      </c>
      <c r="J22" s="60">
        <f>ШКОЛЫ!K9</f>
        <v>46</v>
      </c>
      <c r="K22" s="60">
        <v>1</v>
      </c>
      <c r="L22" s="72">
        <f>ШКОЛЫ!M9</f>
        <v>0</v>
      </c>
      <c r="M22" s="72"/>
      <c r="N22" s="72">
        <f>ШКОЛЫ!O9</f>
        <v>0</v>
      </c>
      <c r="O22" s="72"/>
      <c r="P22" s="72">
        <f>ШКОЛЫ!Q9</f>
        <v>12</v>
      </c>
      <c r="Q22" s="60">
        <v>4</v>
      </c>
      <c r="R22" s="72">
        <f>ШКОЛЫ!S9</f>
        <v>17</v>
      </c>
      <c r="S22" s="60">
        <v>7</v>
      </c>
      <c r="T22" s="72">
        <f>ШКОЛЫ!U9</f>
        <v>229</v>
      </c>
      <c r="U22" s="226">
        <v>1</v>
      </c>
      <c r="V22" s="236">
        <v>2</v>
      </c>
    </row>
    <row r="23" spans="1:22" ht="15" customHeight="1">
      <c r="A23" s="52">
        <v>18</v>
      </c>
      <c r="B23" s="157" t="str">
        <f>ЖКХ!B13</f>
        <v>Ерофеева Елена Анатольевна</v>
      </c>
      <c r="C23" s="159" t="s">
        <v>181</v>
      </c>
      <c r="D23" s="60" t="str">
        <f>ЖКХ!E13</f>
        <v>8</v>
      </c>
      <c r="E23" s="60" t="str">
        <f>ЖКХ!F13</f>
        <v>ж</v>
      </c>
      <c r="F23" s="72">
        <f>ЖКХ!G13</f>
        <v>20</v>
      </c>
      <c r="G23" s="60">
        <v>3</v>
      </c>
      <c r="H23" s="72">
        <f>ЖКХ!I13</f>
        <v>155</v>
      </c>
      <c r="I23" s="60" t="s">
        <v>229</v>
      </c>
      <c r="J23" s="72">
        <f>ЖКХ!K13</f>
        <v>13</v>
      </c>
      <c r="K23" s="60">
        <v>10</v>
      </c>
      <c r="L23" s="72">
        <f>ЖКХ!M13</f>
        <v>0</v>
      </c>
      <c r="M23" s="72"/>
      <c r="N23" s="72">
        <f>ЖКХ!O13</f>
        <v>0</v>
      </c>
      <c r="O23" s="72"/>
      <c r="P23" s="72">
        <f>ЖКХ!Q13</f>
        <v>13</v>
      </c>
      <c r="Q23" s="60">
        <v>3</v>
      </c>
      <c r="R23" s="72">
        <f>ЖКХ!S13</f>
        <v>24</v>
      </c>
      <c r="S23" s="60">
        <v>4</v>
      </c>
      <c r="T23" s="72">
        <f>ЖКХ!U13</f>
        <v>187</v>
      </c>
      <c r="U23" s="226">
        <v>3</v>
      </c>
      <c r="V23" s="236" t="s">
        <v>228</v>
      </c>
    </row>
    <row r="24" spans="1:22" ht="15" customHeight="1">
      <c r="A24" s="52">
        <v>19</v>
      </c>
      <c r="B24" s="157" t="str">
        <f>'К.ФинЭк'!B11</f>
        <v>Рябинина Елена Николаевна</v>
      </c>
      <c r="C24" s="159" t="s">
        <v>178</v>
      </c>
      <c r="D24" s="60" t="str">
        <f>'К.ФинЭк'!E11</f>
        <v>8</v>
      </c>
      <c r="E24" s="60" t="str">
        <f>'К.ФинЭк'!F11</f>
        <v>ж</v>
      </c>
      <c r="F24" s="72">
        <f>'К.ФинЭк'!G11</f>
        <v>16</v>
      </c>
      <c r="G24" s="60" t="s">
        <v>228</v>
      </c>
      <c r="H24" s="72">
        <f>'К.ФинЭк'!I11</f>
        <v>155</v>
      </c>
      <c r="I24" s="60" t="s">
        <v>229</v>
      </c>
      <c r="J24" s="72">
        <f>'К.ФинЭк'!K11</f>
        <v>27</v>
      </c>
      <c r="K24" s="60">
        <v>5</v>
      </c>
      <c r="L24" s="72">
        <f>'К.ФинЭк'!M11</f>
        <v>0</v>
      </c>
      <c r="M24" s="72"/>
      <c r="N24" s="72">
        <f>'К.ФинЭк'!O11</f>
        <v>0</v>
      </c>
      <c r="O24" s="72"/>
      <c r="P24" s="72">
        <f>'К.ФинЭк'!Q11</f>
        <v>10</v>
      </c>
      <c r="Q24" s="60" t="s">
        <v>231</v>
      </c>
      <c r="R24" s="72">
        <f>'К.ФинЭк'!S11</f>
        <v>32</v>
      </c>
      <c r="S24" s="60">
        <v>2</v>
      </c>
      <c r="T24" s="72">
        <f>'К.ФинЭк'!U11</f>
        <v>182</v>
      </c>
      <c r="U24" s="226">
        <v>5</v>
      </c>
      <c r="V24" s="236">
        <v>8</v>
      </c>
    </row>
    <row r="25" spans="1:22" ht="15" customHeight="1">
      <c r="A25" s="52">
        <v>20</v>
      </c>
      <c r="B25" s="157" t="str">
        <f>КАУ!B11</f>
        <v>Пыжова Марина Викторовна</v>
      </c>
      <c r="C25" s="159" t="s">
        <v>180</v>
      </c>
      <c r="D25" s="154" t="str">
        <f>КАУ!E11</f>
        <v>8</v>
      </c>
      <c r="E25" s="154" t="str">
        <f>КАУ!F11</f>
        <v>ж</v>
      </c>
      <c r="F25" s="72">
        <f>КАУ!G11</f>
        <v>10</v>
      </c>
      <c r="G25" s="60">
        <v>14</v>
      </c>
      <c r="H25" s="72">
        <f>КАУ!I11</f>
        <v>165</v>
      </c>
      <c r="I25" s="60">
        <v>2</v>
      </c>
      <c r="J25" s="72">
        <f>КАУ!K11</f>
        <v>9</v>
      </c>
      <c r="K25" s="60">
        <v>15</v>
      </c>
      <c r="L25" s="72">
        <f>КАУ!M11</f>
        <v>0</v>
      </c>
      <c r="M25" s="72"/>
      <c r="N25" s="72">
        <f>КАУ!O11</f>
        <v>0</v>
      </c>
      <c r="O25" s="72"/>
      <c r="P25" s="72">
        <f>КАУ!Q11</f>
        <v>15</v>
      </c>
      <c r="Q25" s="60">
        <v>2</v>
      </c>
      <c r="R25" s="72">
        <f>КАУ!S11</f>
        <v>5</v>
      </c>
      <c r="S25" s="60" t="s">
        <v>225</v>
      </c>
      <c r="T25" s="72">
        <f>КАУ!U11</f>
        <v>137</v>
      </c>
      <c r="U25" s="226">
        <v>10</v>
      </c>
      <c r="V25" s="236">
        <v>20</v>
      </c>
    </row>
    <row r="26" spans="1:22" ht="15" customHeight="1">
      <c r="A26" s="52">
        <v>21</v>
      </c>
      <c r="B26" s="157" t="str">
        <f>КУМИиЗР!B12</f>
        <v>Солдатова Елена Александровна</v>
      </c>
      <c r="C26" s="160" t="s">
        <v>97</v>
      </c>
      <c r="D26" s="60" t="str">
        <f>КУМИиЗР!E12</f>
        <v>8</v>
      </c>
      <c r="E26" s="60" t="str">
        <f>КУМИиЗР!F12</f>
        <v>ж</v>
      </c>
      <c r="F26" s="72">
        <f>КУМИиЗР!G12</f>
        <v>16</v>
      </c>
      <c r="G26" s="60" t="s">
        <v>228</v>
      </c>
      <c r="H26" s="72">
        <f>КУМИиЗР!I12</f>
        <v>161</v>
      </c>
      <c r="I26" s="60">
        <v>5</v>
      </c>
      <c r="J26" s="72">
        <f>КУМИиЗР!K12</f>
        <v>12</v>
      </c>
      <c r="K26" s="60" t="s">
        <v>222</v>
      </c>
      <c r="L26" s="72">
        <f>КУМИиЗР!M12</f>
        <v>0</v>
      </c>
      <c r="M26" s="72"/>
      <c r="N26" s="72">
        <f>КУМИиЗР!O12</f>
        <v>0</v>
      </c>
      <c r="O26" s="72"/>
      <c r="P26" s="72">
        <f>КУМИиЗР!Q12</f>
        <v>3</v>
      </c>
      <c r="Q26" s="60" t="s">
        <v>232</v>
      </c>
      <c r="R26" s="72">
        <f>КУМИиЗР!S12</f>
        <v>4</v>
      </c>
      <c r="S26" s="60">
        <v>14</v>
      </c>
      <c r="T26" s="72">
        <f>КУМИиЗР!U12</f>
        <v>125</v>
      </c>
      <c r="U26" s="226">
        <v>11</v>
      </c>
      <c r="V26" s="236">
        <v>22</v>
      </c>
    </row>
    <row r="27" spans="1:22" ht="15" customHeight="1">
      <c r="A27" s="52">
        <v>22</v>
      </c>
      <c r="B27" s="157" t="str">
        <f>'К.ФинЭк'!B12</f>
        <v>Борисова Ольга Алексеевна</v>
      </c>
      <c r="C27" s="159" t="s">
        <v>178</v>
      </c>
      <c r="D27" s="60" t="str">
        <f>'К.ФинЭк'!E12</f>
        <v>8+</v>
      </c>
      <c r="E27" s="60" t="str">
        <f>'К.ФинЭк'!F12</f>
        <v>ж</v>
      </c>
      <c r="F27" s="72">
        <f>'К.ФинЭк'!G12</f>
        <v>19</v>
      </c>
      <c r="G27" s="60">
        <v>4</v>
      </c>
      <c r="H27" s="72">
        <f>'К.ФинЭк'!I12</f>
        <v>143</v>
      </c>
      <c r="I27" s="60">
        <v>10</v>
      </c>
      <c r="J27" s="72">
        <f>'К.ФинЭк'!K12</f>
        <v>11</v>
      </c>
      <c r="K27" s="60" t="s">
        <v>230</v>
      </c>
      <c r="L27" s="72">
        <f>'К.ФинЭк'!M12</f>
        <v>0</v>
      </c>
      <c r="M27" s="72"/>
      <c r="N27" s="72">
        <f>'К.ФинЭк'!O12</f>
        <v>0</v>
      </c>
      <c r="O27" s="72"/>
      <c r="P27" s="72">
        <f>'К.ФинЭк'!Q12</f>
        <v>9</v>
      </c>
      <c r="Q27" s="60">
        <v>7</v>
      </c>
      <c r="R27" s="72">
        <f>'К.ФинЭк'!S12</f>
        <v>30</v>
      </c>
      <c r="S27" s="60">
        <v>3</v>
      </c>
      <c r="T27" s="72">
        <f>'К.ФинЭк'!U12</f>
        <v>165</v>
      </c>
      <c r="U27" s="226">
        <v>7</v>
      </c>
      <c r="V27" s="236" t="s">
        <v>225</v>
      </c>
    </row>
    <row r="28" spans="1:22" ht="15" customHeight="1">
      <c r="A28" s="52">
        <v>23</v>
      </c>
      <c r="B28" s="157" t="str">
        <f>КАУ!B12</f>
        <v>Носова Екатерина Юрьевна</v>
      </c>
      <c r="C28" s="159" t="s">
        <v>180</v>
      </c>
      <c r="D28" s="154" t="str">
        <f>КАУ!E12</f>
        <v>8+</v>
      </c>
      <c r="E28" s="154" t="str">
        <f>КАУ!F12</f>
        <v>ж</v>
      </c>
      <c r="F28" s="72">
        <f>КАУ!G12</f>
        <v>17</v>
      </c>
      <c r="G28" s="60">
        <v>5</v>
      </c>
      <c r="H28" s="72">
        <f>КАУ!I12</f>
        <v>148</v>
      </c>
      <c r="I28" s="60">
        <v>9</v>
      </c>
      <c r="J28" s="72">
        <f>КАУ!K12</f>
        <v>24</v>
      </c>
      <c r="K28" s="60">
        <v>7</v>
      </c>
      <c r="L28" s="72">
        <f>КАУ!M12</f>
        <v>0</v>
      </c>
      <c r="M28" s="72"/>
      <c r="N28" s="72">
        <f>КАУ!O12</f>
        <v>0</v>
      </c>
      <c r="O28" s="72"/>
      <c r="P28" s="72">
        <f>КАУ!Q12</f>
        <v>10</v>
      </c>
      <c r="Q28" s="60" t="s">
        <v>231</v>
      </c>
      <c r="R28" s="72">
        <f>КАУ!S12</f>
        <v>9</v>
      </c>
      <c r="S28" s="60">
        <v>9</v>
      </c>
      <c r="T28" s="72">
        <f>КАУ!U12</f>
        <v>155</v>
      </c>
      <c r="U28" s="226">
        <v>8</v>
      </c>
      <c r="V28" s="236">
        <v>14</v>
      </c>
    </row>
    <row r="29" spans="1:22" ht="15" customHeight="1">
      <c r="A29" s="52">
        <v>24</v>
      </c>
      <c r="B29" s="157" t="str">
        <f>'Отделы-центры'!B11</f>
        <v>Филиппова Елена Владимировна</v>
      </c>
      <c r="C29" s="159" t="s">
        <v>186</v>
      </c>
      <c r="D29" s="154" t="str">
        <f>'Отделы-центры'!E11</f>
        <v>8+</v>
      </c>
      <c r="E29" s="154" t="str">
        <f>'Отделы-центры'!F11</f>
        <v>ж</v>
      </c>
      <c r="F29" s="72">
        <f>'Отделы-центры'!G11</f>
        <v>15</v>
      </c>
      <c r="G29" s="60" t="s">
        <v>219</v>
      </c>
      <c r="H29" s="72">
        <f>'Отделы-центры'!I11</f>
        <v>137</v>
      </c>
      <c r="I29" s="60">
        <v>11</v>
      </c>
      <c r="J29" s="72">
        <f>'Отделы-центры'!K11</f>
        <v>30</v>
      </c>
      <c r="K29" s="60">
        <v>4</v>
      </c>
      <c r="L29" s="72">
        <f>'Отделы-центры'!M11</f>
        <v>0</v>
      </c>
      <c r="M29" s="72"/>
      <c r="N29" s="72">
        <f>'Отделы-центры'!O11</f>
        <v>0</v>
      </c>
      <c r="O29" s="72"/>
      <c r="P29" s="72">
        <f>'Отделы-центры'!Q11</f>
        <v>3</v>
      </c>
      <c r="Q29" s="60" t="s">
        <v>232</v>
      </c>
      <c r="R29" s="72">
        <f>'Отделы-центры'!S11</f>
        <v>20</v>
      </c>
      <c r="S29" s="60">
        <v>6</v>
      </c>
      <c r="T29" s="72">
        <f>'Отделы-центры'!U11</f>
        <v>149</v>
      </c>
      <c r="U29" s="226">
        <v>9</v>
      </c>
      <c r="V29" s="236">
        <v>17</v>
      </c>
    </row>
    <row r="30" spans="1:22" ht="15" customHeight="1">
      <c r="A30" s="52">
        <v>25</v>
      </c>
      <c r="B30" s="158" t="str">
        <f>'К.Образования'!B11</f>
        <v>Колосова Алла Анатольевна</v>
      </c>
      <c r="C30" s="160" t="s">
        <v>120</v>
      </c>
      <c r="D30" s="154" t="str">
        <f>'К.Образования'!E11</f>
        <v>8+</v>
      </c>
      <c r="E30" s="154" t="str">
        <f>'К.Образования'!F11</f>
        <v>ж</v>
      </c>
      <c r="F30" s="72">
        <f>'К.Образования'!G11</f>
        <v>12</v>
      </c>
      <c r="G30" s="60">
        <v>13</v>
      </c>
      <c r="H30" s="72">
        <f>'К.Образования'!I11</f>
        <v>155</v>
      </c>
      <c r="I30" s="60" t="s">
        <v>229</v>
      </c>
      <c r="J30" s="72">
        <f>'К.Образования'!K11</f>
        <v>12</v>
      </c>
      <c r="K30" s="60" t="s">
        <v>222</v>
      </c>
      <c r="L30" s="72">
        <f>'К.Образования'!M11</f>
        <v>0</v>
      </c>
      <c r="M30" s="72"/>
      <c r="N30" s="72">
        <f>'К.Образования'!O11</f>
        <v>0</v>
      </c>
      <c r="O30" s="72"/>
      <c r="P30" s="72">
        <f>'К.Образования'!Q11</f>
        <v>5</v>
      </c>
      <c r="Q30" s="60" t="s">
        <v>223</v>
      </c>
      <c r="R30" s="72">
        <f>'К.Образования'!S11</f>
        <v>0</v>
      </c>
      <c r="S30" s="72"/>
      <c r="T30" s="72">
        <f>'К.Образования'!U11</f>
        <v>116</v>
      </c>
      <c r="U30" s="226">
        <v>13</v>
      </c>
      <c r="V30" s="236">
        <v>26</v>
      </c>
    </row>
    <row r="31" spans="1:22" ht="15" customHeight="1">
      <c r="A31" s="52">
        <v>26</v>
      </c>
      <c r="B31" s="157" t="str">
        <f>КАУ!B9</f>
        <v>Ездакова Юлия Сергеевна</v>
      </c>
      <c r="C31" s="159" t="s">
        <v>180</v>
      </c>
      <c r="D31" s="154" t="str">
        <f>КАУ!E9</f>
        <v>8+</v>
      </c>
      <c r="E31" s="154" t="str">
        <f>КАУ!F9</f>
        <v>ж</v>
      </c>
      <c r="F31" s="72">
        <f>КАУ!G9</f>
        <v>14</v>
      </c>
      <c r="G31" s="60">
        <v>11</v>
      </c>
      <c r="H31" s="72">
        <f>КАУ!I9</f>
        <v>136</v>
      </c>
      <c r="I31" s="60" t="s">
        <v>225</v>
      </c>
      <c r="J31" s="72">
        <f>КАУ!K9</f>
        <v>11</v>
      </c>
      <c r="K31" s="60" t="s">
        <v>230</v>
      </c>
      <c r="L31" s="72">
        <f>КАУ!M9</f>
        <v>0</v>
      </c>
      <c r="M31" s="72"/>
      <c r="N31" s="72">
        <f>КАУ!O9</f>
        <v>0</v>
      </c>
      <c r="O31" s="72"/>
      <c r="P31" s="72">
        <f>КАУ!Q9</f>
        <v>5</v>
      </c>
      <c r="Q31" s="60" t="s">
        <v>223</v>
      </c>
      <c r="R31" s="72">
        <f>КАУ!S9</f>
        <v>8</v>
      </c>
      <c r="S31" s="60">
        <v>10</v>
      </c>
      <c r="T31" s="72">
        <f>КАУ!U9</f>
        <v>112</v>
      </c>
      <c r="U31" s="226">
        <v>14</v>
      </c>
      <c r="V31" s="236">
        <v>28</v>
      </c>
    </row>
    <row r="32" spans="1:22" ht="15" customHeight="1">
      <c r="A32" s="52">
        <v>27</v>
      </c>
      <c r="B32" s="157" t="str">
        <f>'К.СоцВопрос'!B12</f>
        <v>Шаповал Светлана Аркадьевна</v>
      </c>
      <c r="C32" s="159" t="s">
        <v>179</v>
      </c>
      <c r="D32" s="60" t="str">
        <f>'К.СоцВопрос'!E12</f>
        <v>8+</v>
      </c>
      <c r="E32" s="60" t="str">
        <f>'К.СоцВопрос'!F12</f>
        <v>ж</v>
      </c>
      <c r="F32" s="72">
        <f>'К.СоцВопрос'!G12</f>
        <v>8</v>
      </c>
      <c r="G32" s="60">
        <v>15</v>
      </c>
      <c r="H32" s="72">
        <f>'К.СоцВопрос'!I12</f>
        <v>132</v>
      </c>
      <c r="I32" s="60">
        <v>14</v>
      </c>
      <c r="J32" s="72">
        <f>'К.СоцВопрос'!K12</f>
        <v>16</v>
      </c>
      <c r="K32" s="60">
        <v>9</v>
      </c>
      <c r="L32" s="72">
        <f>'К.СоцВопрос'!M12</f>
        <v>0</v>
      </c>
      <c r="M32" s="72"/>
      <c r="N32" s="72">
        <f>'К.СоцВопрос'!O12</f>
        <v>0</v>
      </c>
      <c r="O32" s="72"/>
      <c r="P32" s="72">
        <f>'К.СоцВопрос'!Q12</f>
        <v>0</v>
      </c>
      <c r="Q32" s="72"/>
      <c r="R32" s="72">
        <f>'К.СоцВопрос'!S12</f>
        <v>10</v>
      </c>
      <c r="S32" s="60">
        <v>8</v>
      </c>
      <c r="T32" s="72">
        <f>'К.СоцВопрос'!U12</f>
        <v>92</v>
      </c>
      <c r="U32" s="226">
        <v>15</v>
      </c>
      <c r="V32" s="236">
        <v>30</v>
      </c>
    </row>
    <row r="33" spans="1:22" ht="15" customHeight="1">
      <c r="A33" s="52">
        <v>28</v>
      </c>
      <c r="B33" s="157" t="str">
        <f>'К.СоцВопрос'!B11</f>
        <v>Андрюхина Ольга Алексеевна </v>
      </c>
      <c r="C33" s="159" t="s">
        <v>179</v>
      </c>
      <c r="D33" s="60" t="str">
        <f>'К.СоцВопрос'!E11</f>
        <v>9</v>
      </c>
      <c r="E33" s="60" t="str">
        <f>'К.СоцВопрос'!F11</f>
        <v>ж</v>
      </c>
      <c r="F33" s="72">
        <f>'К.СоцВопрос'!G11</f>
        <v>13</v>
      </c>
      <c r="G33" s="60">
        <v>12</v>
      </c>
      <c r="H33" s="72">
        <f>'К.СоцВопрос'!I11</f>
        <v>164</v>
      </c>
      <c r="I33" s="60">
        <v>3</v>
      </c>
      <c r="J33" s="72">
        <f>'К.СоцВопрос'!K11</f>
        <v>40</v>
      </c>
      <c r="K33" s="60">
        <v>2</v>
      </c>
      <c r="L33" s="72">
        <f>'К.СоцВопрос'!M11</f>
        <v>0</v>
      </c>
      <c r="M33" s="72"/>
      <c r="N33" s="72">
        <f>'К.СоцВопрос'!O11</f>
        <v>0</v>
      </c>
      <c r="O33" s="72"/>
      <c r="P33" s="72">
        <f>'К.СоцВопрос'!Q11</f>
        <v>20</v>
      </c>
      <c r="Q33" s="60">
        <v>1</v>
      </c>
      <c r="R33" s="72">
        <f>'К.СоцВопрос'!S11</f>
        <v>6</v>
      </c>
      <c r="S33" s="60">
        <v>11</v>
      </c>
      <c r="T33" s="72">
        <f>'К.СоцВопрос'!U11</f>
        <v>197</v>
      </c>
      <c r="U33" s="226">
        <v>2</v>
      </c>
      <c r="V33" s="236">
        <v>4</v>
      </c>
    </row>
    <row r="34" spans="1:22" ht="15" customHeight="1">
      <c r="A34" s="52">
        <v>29</v>
      </c>
      <c r="B34" s="157" t="str">
        <f>КУМИиЗР!B13</f>
        <v>Виноградова Людмила Викторовна</v>
      </c>
      <c r="C34" s="160" t="s">
        <v>97</v>
      </c>
      <c r="D34" s="60" t="str">
        <f>КУМИиЗР!E13</f>
        <v>9</v>
      </c>
      <c r="E34" s="60" t="str">
        <f>КУМИиЗР!F13</f>
        <v>ж</v>
      </c>
      <c r="F34" s="72">
        <f>КУМИиЗР!G13</f>
        <v>25</v>
      </c>
      <c r="G34" s="60">
        <v>1</v>
      </c>
      <c r="H34" s="72">
        <f>КУМИиЗР!I13</f>
        <v>162</v>
      </c>
      <c r="I34" s="60">
        <v>4</v>
      </c>
      <c r="J34" s="72">
        <f>КУМИиЗР!K13</f>
        <v>19</v>
      </c>
      <c r="K34" s="60">
        <v>8</v>
      </c>
      <c r="L34" s="72">
        <f>КУМИиЗР!M13</f>
        <v>0</v>
      </c>
      <c r="M34" s="72"/>
      <c r="N34" s="72">
        <f>КУМИиЗР!O13</f>
        <v>0</v>
      </c>
      <c r="O34" s="72"/>
      <c r="P34" s="72">
        <f>КУМИиЗР!Q13</f>
        <v>2</v>
      </c>
      <c r="Q34" s="60" t="s">
        <v>230</v>
      </c>
      <c r="R34" s="72">
        <f>КУМИиЗР!S13</f>
        <v>23</v>
      </c>
      <c r="S34" s="60">
        <v>5</v>
      </c>
      <c r="T34" s="72">
        <f>КУМИиЗР!U13</f>
        <v>187</v>
      </c>
      <c r="U34" s="226">
        <v>4</v>
      </c>
      <c r="V34" s="236" t="s">
        <v>228</v>
      </c>
    </row>
    <row r="35" spans="1:22" ht="15" customHeight="1">
      <c r="A35" s="52">
        <v>30</v>
      </c>
      <c r="B35" s="158" t="str">
        <f>'К.Образования'!B13</f>
        <v>Воробьева Марина Петровна</v>
      </c>
      <c r="C35" s="227" t="s">
        <v>120</v>
      </c>
      <c r="D35" s="154">
        <f>'К.Образования'!E13</f>
        <v>9</v>
      </c>
      <c r="E35" s="154" t="str">
        <f>'К.Образования'!F13</f>
        <v>ж</v>
      </c>
      <c r="F35" s="72">
        <f>'К.Образования'!G13</f>
        <v>15</v>
      </c>
      <c r="G35" s="60" t="s">
        <v>219</v>
      </c>
      <c r="H35" s="72">
        <f>'К.Образования'!I13</f>
        <v>136</v>
      </c>
      <c r="I35" s="60" t="s">
        <v>225</v>
      </c>
      <c r="J35" s="72">
        <f>'К.Образования'!K13</f>
        <v>31</v>
      </c>
      <c r="K35" s="60">
        <v>3</v>
      </c>
      <c r="L35" s="72">
        <f>'К.Образования'!M13</f>
        <v>0</v>
      </c>
      <c r="M35" s="72"/>
      <c r="N35" s="72">
        <f>'К.Образования'!O13</f>
        <v>0</v>
      </c>
      <c r="O35" s="72"/>
      <c r="P35" s="72">
        <f>'К.Образования'!Q13</f>
        <v>2</v>
      </c>
      <c r="Q35" s="60" t="s">
        <v>230</v>
      </c>
      <c r="R35" s="72">
        <f>'К.Образования'!S13</f>
        <v>33</v>
      </c>
      <c r="S35" s="60">
        <v>1</v>
      </c>
      <c r="T35" s="72">
        <f>'К.Образования'!U13</f>
        <v>177</v>
      </c>
      <c r="U35" s="72">
        <v>6</v>
      </c>
      <c r="V35" s="236">
        <v>10</v>
      </c>
    </row>
    <row r="36" spans="1:22" ht="15" customHeight="1">
      <c r="A36" s="52">
        <v>31</v>
      </c>
      <c r="B36" s="157" t="str">
        <f>'К.СоцВопрос'!B10</f>
        <v>Василевская Валерия Михайловна</v>
      </c>
      <c r="C36" s="159" t="s">
        <v>179</v>
      </c>
      <c r="D36" s="60" t="str">
        <f>'К.СоцВопрос'!E10</f>
        <v>9+</v>
      </c>
      <c r="E36" s="60" t="str">
        <f>'К.СоцВопрос'!F10</f>
        <v>ж</v>
      </c>
      <c r="F36" s="72">
        <f>'К.СоцВопрос'!G10</f>
        <v>15</v>
      </c>
      <c r="G36" s="60" t="s">
        <v>219</v>
      </c>
      <c r="H36" s="72">
        <f>'К.СоцВопрос'!I10</f>
        <v>125</v>
      </c>
      <c r="I36" s="60">
        <v>15</v>
      </c>
      <c r="J36" s="72">
        <f>'К.СоцВопрос'!K10</f>
        <v>26</v>
      </c>
      <c r="K36" s="60">
        <v>6</v>
      </c>
      <c r="L36" s="72">
        <f>'К.СоцВопрос'!M10</f>
        <v>0</v>
      </c>
      <c r="M36" s="72"/>
      <c r="N36" s="72">
        <f>'К.СоцВопрос'!O10</f>
        <v>0</v>
      </c>
      <c r="O36" s="72"/>
      <c r="P36" s="72">
        <f>'К.СоцВопрос'!Q10</f>
        <v>3</v>
      </c>
      <c r="Q36" s="60" t="s">
        <v>232</v>
      </c>
      <c r="R36" s="72">
        <f>'К.СоцВопрос'!S10</f>
        <v>5</v>
      </c>
      <c r="S36" s="60" t="s">
        <v>225</v>
      </c>
      <c r="T36" s="72">
        <f>'К.СоцВопрос'!U10</f>
        <v>118</v>
      </c>
      <c r="U36" s="226">
        <v>12</v>
      </c>
      <c r="V36" s="236" t="s">
        <v>233</v>
      </c>
    </row>
    <row r="37" spans="1:22" ht="15" customHeight="1">
      <c r="A37" s="52">
        <v>32</v>
      </c>
      <c r="B37" s="158" t="str">
        <f>Архитектура!B10</f>
        <v>Петрова Елена Дмитриевна</v>
      </c>
      <c r="C37" s="228" t="s">
        <v>184</v>
      </c>
      <c r="D37" s="154">
        <f>Архитектура!E10</f>
        <v>10</v>
      </c>
      <c r="E37" s="154" t="str">
        <f>Архитектура!F10</f>
        <v>ж</v>
      </c>
      <c r="F37" s="72">
        <f>Архитектура!G10</f>
        <v>16</v>
      </c>
      <c r="G37" s="72">
        <v>1</v>
      </c>
      <c r="H37" s="72">
        <f>Архитектура!I10</f>
        <v>126</v>
      </c>
      <c r="I37" s="72">
        <v>1</v>
      </c>
      <c r="J37" s="72">
        <f>Архитектура!K10</f>
        <v>16</v>
      </c>
      <c r="K37" s="72">
        <v>1</v>
      </c>
      <c r="L37" s="72">
        <f>Архитектура!M10</f>
        <v>0</v>
      </c>
      <c r="M37" s="72"/>
      <c r="N37" s="72">
        <f>Архитектура!O10</f>
        <v>0</v>
      </c>
      <c r="O37" s="72"/>
      <c r="P37" s="72">
        <f>Архитектура!Q10</f>
        <v>3</v>
      </c>
      <c r="Q37" s="72">
        <v>1</v>
      </c>
      <c r="R37" s="72">
        <f>Архитектура!S10</f>
        <v>14</v>
      </c>
      <c r="S37" s="72">
        <v>1</v>
      </c>
      <c r="T37" s="72">
        <f>Архитектура!U10</f>
        <v>169</v>
      </c>
      <c r="U37" s="72">
        <v>1</v>
      </c>
      <c r="V37" s="236">
        <v>11</v>
      </c>
    </row>
    <row r="38" spans="1:22" ht="15" customHeight="1">
      <c r="A38" s="52"/>
      <c r="B38" s="154"/>
      <c r="C38" s="223"/>
      <c r="D38" s="154"/>
      <c r="E38" s="154"/>
      <c r="F38" s="37"/>
      <c r="G38" s="224"/>
      <c r="H38" s="37"/>
      <c r="I38" s="224"/>
      <c r="J38" s="37"/>
      <c r="K38" s="229"/>
      <c r="L38" s="230"/>
      <c r="M38" s="229"/>
      <c r="N38" s="230"/>
      <c r="O38" s="229"/>
      <c r="P38" s="230"/>
      <c r="Q38" s="229"/>
      <c r="R38" s="230"/>
      <c r="S38" s="229"/>
      <c r="T38" s="231"/>
      <c r="U38" s="232"/>
      <c r="V38" s="24"/>
    </row>
    <row r="39" spans="1:22" ht="15" customHeight="1">
      <c r="A39" s="23">
        <v>33</v>
      </c>
      <c r="B39" s="157" t="str">
        <f>КУМИиЗР!B9</f>
        <v>Поздняков Олег Леонидович</v>
      </c>
      <c r="C39" s="160" t="s">
        <v>97</v>
      </c>
      <c r="D39" s="60" t="str">
        <f>КУМИиЗР!E9</f>
        <v>9</v>
      </c>
      <c r="E39" s="60" t="str">
        <f>КУМИиЗР!F9</f>
        <v>м</v>
      </c>
      <c r="F39" s="72">
        <f>КУМИиЗР!G9</f>
        <v>16</v>
      </c>
      <c r="G39" s="72">
        <v>4</v>
      </c>
      <c r="H39" s="72">
        <f>КУМИиЗР!I9</f>
        <v>240</v>
      </c>
      <c r="I39" s="60">
        <v>1</v>
      </c>
      <c r="J39" s="72">
        <f>КУМИиЗР!K9</f>
        <v>37</v>
      </c>
      <c r="K39" s="60">
        <v>2</v>
      </c>
      <c r="L39" s="72">
        <f>КУМИиЗР!M9</f>
        <v>0</v>
      </c>
      <c r="M39" s="72"/>
      <c r="N39" s="72">
        <f>КУМИиЗР!O9</f>
        <v>71</v>
      </c>
      <c r="O39" s="72">
        <v>4</v>
      </c>
      <c r="P39" s="72">
        <f>КУМИиЗР!Q9</f>
        <v>0</v>
      </c>
      <c r="Q39" s="72"/>
      <c r="R39" s="72">
        <f>КУМИиЗР!S9</f>
        <v>23</v>
      </c>
      <c r="S39" s="72">
        <v>3</v>
      </c>
      <c r="T39" s="72">
        <f>КУМИиЗР!U9</f>
        <v>245</v>
      </c>
      <c r="U39" s="233">
        <v>1</v>
      </c>
      <c r="V39" s="235">
        <v>1</v>
      </c>
    </row>
    <row r="40" spans="1:22" ht="15" customHeight="1">
      <c r="A40" s="52">
        <v>34</v>
      </c>
      <c r="B40" s="158" t="str">
        <f>Архитектура!B9</f>
        <v>Яковлев Сергей Валентинович</v>
      </c>
      <c r="C40" s="159" t="s">
        <v>184</v>
      </c>
      <c r="D40" s="154">
        <f>Архитектура!E9</f>
        <v>10</v>
      </c>
      <c r="E40" s="154" t="str">
        <f>Архитектура!F9</f>
        <v>м</v>
      </c>
      <c r="F40" s="72">
        <f>Архитектура!G9</f>
        <v>7</v>
      </c>
      <c r="G40" s="60" t="s">
        <v>234</v>
      </c>
      <c r="H40" s="72">
        <f>Архитектура!I9</f>
        <v>205</v>
      </c>
      <c r="I40" s="72">
        <v>1</v>
      </c>
      <c r="J40" s="72">
        <f>Архитектура!K9</f>
        <v>27</v>
      </c>
      <c r="K40" s="154">
        <v>1</v>
      </c>
      <c r="L40" s="72">
        <f>Архитектура!M9</f>
        <v>0</v>
      </c>
      <c r="M40" s="72"/>
      <c r="N40" s="72">
        <f>Архитектура!O9</f>
        <v>33</v>
      </c>
      <c r="O40" s="72">
        <v>1</v>
      </c>
      <c r="P40" s="72">
        <f>Архитектура!Q9</f>
        <v>0</v>
      </c>
      <c r="Q40" s="72"/>
      <c r="R40" s="72">
        <f>Архитектура!S9</f>
        <v>32</v>
      </c>
      <c r="S40" s="72">
        <v>1</v>
      </c>
      <c r="T40" s="72">
        <f>Архитектура!U9</f>
        <v>234</v>
      </c>
      <c r="U40" s="233">
        <v>1</v>
      </c>
      <c r="V40" s="235">
        <v>2</v>
      </c>
    </row>
    <row r="41" spans="1:22" ht="15" customHeight="1">
      <c r="A41" s="52">
        <v>35</v>
      </c>
      <c r="B41" s="157" t="str">
        <f>'К.ФинЭк'!B9</f>
        <v>Филев Алексей Леонидович</v>
      </c>
      <c r="C41" s="159" t="s">
        <v>178</v>
      </c>
      <c r="D41" s="60" t="str">
        <f>'К.ФинЭк'!E9</f>
        <v>8</v>
      </c>
      <c r="E41" s="60" t="str">
        <f>'К.ФинЭк'!F9</f>
        <v>м</v>
      </c>
      <c r="F41" s="72">
        <f>'К.ФинЭк'!G9</f>
        <v>17</v>
      </c>
      <c r="G41" s="72">
        <v>3</v>
      </c>
      <c r="H41" s="72">
        <f>'К.ФинЭк'!I9</f>
        <v>210</v>
      </c>
      <c r="I41" s="60" t="s">
        <v>218</v>
      </c>
      <c r="J41" s="72">
        <f>'К.ФинЭк'!K9</f>
        <v>27</v>
      </c>
      <c r="K41" s="60">
        <v>4</v>
      </c>
      <c r="L41" s="72">
        <f>'К.ФинЭк'!M9</f>
        <v>0</v>
      </c>
      <c r="M41" s="72"/>
      <c r="N41" s="72">
        <f>'К.ФинЭк'!O9</f>
        <v>50</v>
      </c>
      <c r="O41" s="72">
        <v>5</v>
      </c>
      <c r="P41" s="72">
        <f>'К.ФинЭк'!Q9</f>
        <v>0</v>
      </c>
      <c r="Q41" s="72"/>
      <c r="R41" s="72">
        <f>'К.ФинЭк'!S9</f>
        <v>29</v>
      </c>
      <c r="S41" s="72">
        <v>1</v>
      </c>
      <c r="T41" s="72">
        <f>'К.ФинЭк'!U9</f>
        <v>224</v>
      </c>
      <c r="U41" s="233">
        <v>2</v>
      </c>
      <c r="V41" s="235">
        <v>3</v>
      </c>
    </row>
    <row r="42" spans="1:22" ht="15" customHeight="1">
      <c r="A42" s="23">
        <v>36</v>
      </c>
      <c r="B42" s="157" t="str">
        <f>'К.ФинЭк'!B8</f>
        <v>Пенязь Сергей Михайлович</v>
      </c>
      <c r="C42" s="159" t="s">
        <v>178</v>
      </c>
      <c r="D42" s="60" t="str">
        <f>'К.ФинЭк'!E8</f>
        <v>8</v>
      </c>
      <c r="E42" s="60" t="str">
        <f>'К.ФинЭк'!F8</f>
        <v>м</v>
      </c>
      <c r="F42" s="72">
        <f>'К.ФинЭк'!G8</f>
        <v>7</v>
      </c>
      <c r="G42" s="72">
        <v>7</v>
      </c>
      <c r="H42" s="72">
        <f>'К.ФинЭк'!I8</f>
        <v>223</v>
      </c>
      <c r="I42" s="60">
        <v>2</v>
      </c>
      <c r="J42" s="72">
        <f>'К.ФинЭк'!K8</f>
        <v>41</v>
      </c>
      <c r="K42" s="60">
        <v>1</v>
      </c>
      <c r="L42" s="72">
        <f>'К.ФинЭк'!M8</f>
        <v>0</v>
      </c>
      <c r="M42" s="72"/>
      <c r="N42" s="72">
        <f>'К.ФинЭк'!O8</f>
        <v>100</v>
      </c>
      <c r="O42" s="72">
        <v>1</v>
      </c>
      <c r="P42" s="72">
        <f>'К.ФинЭк'!Q8</f>
        <v>0</v>
      </c>
      <c r="Q42" s="72"/>
      <c r="R42" s="72">
        <f>'К.ФинЭк'!S8</f>
        <v>19</v>
      </c>
      <c r="S42" s="60" t="s">
        <v>218</v>
      </c>
      <c r="T42" s="72">
        <f>'К.ФинЭк'!U8</f>
        <v>221</v>
      </c>
      <c r="U42" s="233">
        <v>3</v>
      </c>
      <c r="V42" s="235">
        <v>4</v>
      </c>
    </row>
    <row r="43" spans="1:22" ht="15" customHeight="1">
      <c r="A43" s="52">
        <v>37</v>
      </c>
      <c r="B43" s="158" t="str">
        <f>'МКУ УКС'!B13</f>
        <v>Вишняков Юрий Альбертович</v>
      </c>
      <c r="C43" s="159" t="s">
        <v>183</v>
      </c>
      <c r="D43" s="154" t="str">
        <f>'МКУ УКС'!E13</f>
        <v>9+</v>
      </c>
      <c r="E43" s="154" t="str">
        <f>'МКУ УКС'!F13</f>
        <v>м</v>
      </c>
      <c r="F43" s="72">
        <f>'МКУ УКС'!G13</f>
        <v>19</v>
      </c>
      <c r="G43" s="72">
        <v>1</v>
      </c>
      <c r="H43" s="72">
        <f>'МКУ УКС'!I13</f>
        <v>173</v>
      </c>
      <c r="I43" s="60">
        <v>7</v>
      </c>
      <c r="J43" s="72">
        <f>'МКУ УКС'!K13</f>
        <v>32</v>
      </c>
      <c r="K43" s="60">
        <v>3</v>
      </c>
      <c r="L43" s="72">
        <f>'МКУ УКС'!M13</f>
        <v>6</v>
      </c>
      <c r="M43" s="72">
        <v>1</v>
      </c>
      <c r="N43" s="72">
        <f>'МКУ УКС'!O13</f>
        <v>79</v>
      </c>
      <c r="O43" s="72">
        <v>3</v>
      </c>
      <c r="P43" s="72">
        <f>'МКУ УКС'!Q13</f>
        <v>0</v>
      </c>
      <c r="Q43" s="72"/>
      <c r="R43" s="72">
        <f>'МКУ УКС'!S13</f>
        <v>24</v>
      </c>
      <c r="S43" s="72">
        <v>2</v>
      </c>
      <c r="T43" s="72">
        <f>'МКУ УКС'!U13</f>
        <v>215</v>
      </c>
      <c r="U43" s="233">
        <v>4</v>
      </c>
      <c r="V43" s="235">
        <v>5</v>
      </c>
    </row>
    <row r="44" spans="1:22" ht="15" customHeight="1">
      <c r="A44" s="52">
        <v>38</v>
      </c>
      <c r="B44" s="158" t="str">
        <f>Архитектура!B13</f>
        <v>Гребенюк Александр Вячеславович</v>
      </c>
      <c r="C44" s="159" t="s">
        <v>184</v>
      </c>
      <c r="D44" s="154">
        <f>Архитектура!E13</f>
        <v>7</v>
      </c>
      <c r="E44" s="154" t="str">
        <f>Архитектура!F13</f>
        <v>м</v>
      </c>
      <c r="F44" s="72">
        <f>Архитектура!G13</f>
        <v>14</v>
      </c>
      <c r="G44" s="60" t="s">
        <v>228</v>
      </c>
      <c r="H44" s="72">
        <f>Архитектура!I13</f>
        <v>211</v>
      </c>
      <c r="I44" s="60" t="s">
        <v>222</v>
      </c>
      <c r="J44" s="72">
        <f>Архитектура!K13</f>
        <v>35</v>
      </c>
      <c r="K44" s="60" t="s">
        <v>221</v>
      </c>
      <c r="L44" s="72">
        <f>Архитектура!M13</f>
        <v>0</v>
      </c>
      <c r="M44" s="72"/>
      <c r="N44" s="72">
        <f>Архитектура!O13</f>
        <v>88</v>
      </c>
      <c r="O44" s="72">
        <v>3</v>
      </c>
      <c r="P44" s="72">
        <f>Архитектура!Q13</f>
        <v>0</v>
      </c>
      <c r="Q44" s="72"/>
      <c r="R44" s="72">
        <f>Архитектура!S13</f>
        <v>41</v>
      </c>
      <c r="S44" s="60">
        <v>1</v>
      </c>
      <c r="T44" s="72">
        <f>Архитектура!U13</f>
        <v>214</v>
      </c>
      <c r="U44" s="237">
        <v>1</v>
      </c>
      <c r="V44" s="235">
        <v>6</v>
      </c>
    </row>
    <row r="45" spans="1:22" ht="15" customHeight="1">
      <c r="A45" s="23">
        <v>39</v>
      </c>
      <c r="B45" s="158" t="str">
        <f>'МКУ УКС'!B10</f>
        <v>Астахов Леонид Юрьевич</v>
      </c>
      <c r="C45" s="159" t="s">
        <v>183</v>
      </c>
      <c r="D45" s="154" t="str">
        <f>'МКУ УКС'!E10</f>
        <v>7+</v>
      </c>
      <c r="E45" s="154" t="str">
        <f>'МКУ УКС'!F10</f>
        <v>м</v>
      </c>
      <c r="F45" s="72">
        <f>'МКУ УКС'!G10</f>
        <v>13</v>
      </c>
      <c r="G45" s="60" t="s">
        <v>223</v>
      </c>
      <c r="H45" s="72">
        <f>'МКУ УКС'!I10</f>
        <v>249</v>
      </c>
      <c r="I45" s="60">
        <v>2</v>
      </c>
      <c r="J45" s="72">
        <f>'МКУ УКС'!K10</f>
        <v>41</v>
      </c>
      <c r="K45" s="60">
        <v>5</v>
      </c>
      <c r="L45" s="72">
        <f>'МКУ УКС'!M10</f>
        <v>11</v>
      </c>
      <c r="M45" s="72">
        <v>3</v>
      </c>
      <c r="N45" s="72">
        <f>'МКУ УКС'!O10</f>
        <v>70</v>
      </c>
      <c r="O45" s="72">
        <v>5</v>
      </c>
      <c r="P45" s="72">
        <f>'МКУ УКС'!Q10</f>
        <v>0</v>
      </c>
      <c r="Q45" s="72"/>
      <c r="R45" s="72">
        <f>'МКУ УКС'!S10</f>
        <v>35</v>
      </c>
      <c r="S45" s="60">
        <v>2</v>
      </c>
      <c r="T45" s="72">
        <f>'МКУ УКС'!U10</f>
        <v>208</v>
      </c>
      <c r="U45" s="237">
        <v>2</v>
      </c>
      <c r="V45" s="235">
        <v>7</v>
      </c>
    </row>
    <row r="46" spans="1:22" ht="15" customHeight="1">
      <c r="A46" s="52">
        <v>40</v>
      </c>
      <c r="B46" s="157" t="str">
        <f>ШКОЛЫ!B8</f>
        <v>Синюков Александр Сергеевич</v>
      </c>
      <c r="C46" s="160" t="s">
        <v>106</v>
      </c>
      <c r="D46" s="60" t="str">
        <f>ШКОЛЫ!E8</f>
        <v>7</v>
      </c>
      <c r="E46" s="60" t="str">
        <f>ШКОЛЫ!F8</f>
        <v>м</v>
      </c>
      <c r="F46" s="60">
        <f>ШКОЛЫ!G8</f>
        <v>14</v>
      </c>
      <c r="G46" s="60" t="s">
        <v>228</v>
      </c>
      <c r="H46" s="60">
        <f>ШКОЛЫ!I8</f>
        <v>236</v>
      </c>
      <c r="I46" s="60">
        <v>6</v>
      </c>
      <c r="J46" s="60">
        <f>ШКОЛЫ!K8</f>
        <v>57</v>
      </c>
      <c r="K46" s="60">
        <v>1</v>
      </c>
      <c r="L46" s="72">
        <f>ШКОЛЫ!M8</f>
        <v>16</v>
      </c>
      <c r="M46" s="72">
        <v>1</v>
      </c>
      <c r="N46" s="72">
        <f>ШКОЛЫ!O8</f>
        <v>118</v>
      </c>
      <c r="O46" s="72">
        <v>1</v>
      </c>
      <c r="P46" s="72">
        <f>ШКОЛЫ!Q8</f>
        <v>0</v>
      </c>
      <c r="Q46" s="72"/>
      <c r="R46" s="72">
        <f>ШКОЛЫ!S8</f>
        <v>6</v>
      </c>
      <c r="S46" s="60">
        <v>10</v>
      </c>
      <c r="T46" s="72">
        <f>ШКОЛЫ!U8</f>
        <v>206</v>
      </c>
      <c r="U46" s="237">
        <v>3</v>
      </c>
      <c r="V46" s="235">
        <v>8</v>
      </c>
    </row>
    <row r="47" spans="1:22" ht="15" customHeight="1">
      <c r="A47" s="52">
        <v>41</v>
      </c>
      <c r="B47" s="157" t="str">
        <f>ЖКХ!B10</f>
        <v>Мигаль Николай Владимирович</v>
      </c>
      <c r="C47" s="159" t="s">
        <v>181</v>
      </c>
      <c r="D47" s="60" t="str">
        <f>ЖКХ!E10</f>
        <v>8+</v>
      </c>
      <c r="E47" s="60" t="str">
        <f>ЖКХ!F10</f>
        <v>м</v>
      </c>
      <c r="F47" s="72">
        <f>ЖКХ!G10</f>
        <v>11</v>
      </c>
      <c r="G47" s="72">
        <v>6</v>
      </c>
      <c r="H47" s="72">
        <f>ЖКХ!I10</f>
        <v>210</v>
      </c>
      <c r="I47" s="60" t="s">
        <v>218</v>
      </c>
      <c r="J47" s="72">
        <f>ЖКХ!K10</f>
        <v>13</v>
      </c>
      <c r="K47" s="60" t="s">
        <v>231</v>
      </c>
      <c r="L47" s="72">
        <f>ЖКХ!M10</f>
        <v>0</v>
      </c>
      <c r="M47" s="72"/>
      <c r="N47" s="72">
        <f>ЖКХ!O10</f>
        <v>83</v>
      </c>
      <c r="O47" s="72">
        <v>2</v>
      </c>
      <c r="P47" s="72">
        <f>ЖКХ!Q10</f>
        <v>0</v>
      </c>
      <c r="Q47" s="72"/>
      <c r="R47" s="72">
        <f>ЖКХ!S10</f>
        <v>8</v>
      </c>
      <c r="S47" s="72">
        <v>6</v>
      </c>
      <c r="T47" s="72">
        <f>ЖКХ!U10</f>
        <v>187</v>
      </c>
      <c r="U47" s="233">
        <v>5</v>
      </c>
      <c r="V47" s="235">
        <v>9</v>
      </c>
    </row>
    <row r="48" spans="1:22" ht="15" customHeight="1">
      <c r="A48" s="23">
        <v>42</v>
      </c>
      <c r="B48" s="157" t="str">
        <f>ДУМА!B10</f>
        <v>Весельев Юрий Михайлович</v>
      </c>
      <c r="C48" s="159" t="s">
        <v>182</v>
      </c>
      <c r="D48" s="154" t="str">
        <f>ДУМА!E10</f>
        <v>7+</v>
      </c>
      <c r="E48" s="154" t="str">
        <f>ДУМА!F10</f>
        <v>м</v>
      </c>
      <c r="F48" s="72">
        <f>ДУМА!G10</f>
        <v>15</v>
      </c>
      <c r="G48" s="60" t="s">
        <v>218</v>
      </c>
      <c r="H48" s="72">
        <f>ДУМА!I10</f>
        <v>242</v>
      </c>
      <c r="I48" s="60">
        <v>3</v>
      </c>
      <c r="J48" s="72">
        <f>ДУМА!K10</f>
        <v>39</v>
      </c>
      <c r="K48" s="60" t="s">
        <v>228</v>
      </c>
      <c r="L48" s="72">
        <f>ДУМА!M10</f>
        <v>0</v>
      </c>
      <c r="M48" s="72"/>
      <c r="N48" s="72">
        <f>ДУМА!O10</f>
        <v>60</v>
      </c>
      <c r="O48" s="72">
        <v>6</v>
      </c>
      <c r="P48" s="72">
        <f>ДУМА!Q10</f>
        <v>0</v>
      </c>
      <c r="Q48" s="72"/>
      <c r="R48" s="72">
        <f>ДУМА!S10</f>
        <v>24</v>
      </c>
      <c r="S48" s="60">
        <v>3</v>
      </c>
      <c r="T48" s="72">
        <f>ДУМА!U10</f>
        <v>184</v>
      </c>
      <c r="U48" s="237" t="s">
        <v>218</v>
      </c>
      <c r="V48" s="236" t="s">
        <v>232</v>
      </c>
    </row>
    <row r="49" spans="1:22" ht="15" customHeight="1">
      <c r="A49" s="52">
        <v>43</v>
      </c>
      <c r="B49" s="157" t="str">
        <f>ШКОЛЫ!B13</f>
        <v>Гореликов Вадим Анатольевич</v>
      </c>
      <c r="C49" s="160" t="s">
        <v>106</v>
      </c>
      <c r="D49" s="60" t="str">
        <f>ШКОЛЫ!E13</f>
        <v>7</v>
      </c>
      <c r="E49" s="60" t="str">
        <f>ШКОЛЫ!F13</f>
        <v>м</v>
      </c>
      <c r="F49" s="60">
        <f>ШКОЛЫ!G13</f>
        <v>16</v>
      </c>
      <c r="G49" s="60" t="s">
        <v>234</v>
      </c>
      <c r="H49" s="60">
        <f>ШКОЛЫ!I13</f>
        <v>240</v>
      </c>
      <c r="I49" s="60">
        <v>5</v>
      </c>
      <c r="J49" s="60">
        <f>ШКОЛЫ!K13</f>
        <v>45</v>
      </c>
      <c r="K49" s="60">
        <v>2</v>
      </c>
      <c r="L49" s="72">
        <f>ШКОЛЫ!M13</f>
        <v>0</v>
      </c>
      <c r="M49" s="72"/>
      <c r="N49" s="72">
        <f>ШКОЛЫ!O13</f>
        <v>83</v>
      </c>
      <c r="O49" s="72">
        <v>4</v>
      </c>
      <c r="P49" s="72">
        <f>ШКОЛЫ!Q13</f>
        <v>0</v>
      </c>
      <c r="Q49" s="72"/>
      <c r="R49" s="72">
        <f>ШКОЛЫ!S13</f>
        <v>5</v>
      </c>
      <c r="S49" s="60">
        <v>11</v>
      </c>
      <c r="T49" s="72">
        <f>ШКОЛЫ!U13</f>
        <v>184</v>
      </c>
      <c r="U49" s="237" t="s">
        <v>218</v>
      </c>
      <c r="V49" s="236" t="s">
        <v>232</v>
      </c>
    </row>
    <row r="50" spans="1:22" ht="15" customHeight="1">
      <c r="A50" s="52">
        <v>44</v>
      </c>
      <c r="B50" s="157" t="str">
        <f>ШКОЛЫ!B11</f>
        <v>Платонов Леонид Семёнович</v>
      </c>
      <c r="C50" s="160" t="s">
        <v>106</v>
      </c>
      <c r="D50" s="60" t="str">
        <f>ШКОЛЫ!E11</f>
        <v>10+</v>
      </c>
      <c r="E50" s="60" t="str">
        <f>ШКОЛЫ!F11</f>
        <v>м</v>
      </c>
      <c r="F50" s="60">
        <f>ШКОЛЫ!G11</f>
        <v>6</v>
      </c>
      <c r="G50" s="60">
        <v>4</v>
      </c>
      <c r="H50" s="60">
        <f>ШКОЛЫ!I11</f>
        <v>143</v>
      </c>
      <c r="I50" s="72">
        <v>4</v>
      </c>
      <c r="J50" s="60">
        <f>ШКОЛЫ!K11</f>
        <v>26</v>
      </c>
      <c r="K50" s="154">
        <v>2</v>
      </c>
      <c r="L50" s="72">
        <f>ШКОЛЫ!M11</f>
        <v>11</v>
      </c>
      <c r="M50" s="72">
        <v>1</v>
      </c>
      <c r="N50" s="72">
        <f>ШКОЛЫ!O11</f>
        <v>0</v>
      </c>
      <c r="O50" s="72"/>
      <c r="P50" s="72">
        <f>ШКОЛЫ!Q11</f>
        <v>0</v>
      </c>
      <c r="Q50" s="72"/>
      <c r="R50" s="72">
        <f>ШКОЛЫ!S11</f>
        <v>29</v>
      </c>
      <c r="S50" s="72">
        <v>2</v>
      </c>
      <c r="T50" s="72">
        <f>ШКОЛЫ!U11</f>
        <v>184</v>
      </c>
      <c r="U50" s="233">
        <v>2</v>
      </c>
      <c r="V50" s="236" t="s">
        <v>232</v>
      </c>
    </row>
    <row r="51" spans="1:22" ht="15" customHeight="1">
      <c r="A51" s="23">
        <v>45</v>
      </c>
      <c r="B51" s="158" t="str">
        <f>УхтоИНфКульт!B12</f>
        <v>Лапшин Владимир Анатольевич</v>
      </c>
      <c r="C51" s="159" t="s">
        <v>185</v>
      </c>
      <c r="D51" s="154">
        <f>УхтоИНфКульт!E12</f>
        <v>8</v>
      </c>
      <c r="E51" s="154" t="str">
        <f>УхтоИНфКульт!F12</f>
        <v>м</v>
      </c>
      <c r="F51" s="72">
        <f>УхтоИНфКульт!G12</f>
        <v>15</v>
      </c>
      <c r="G51" s="72">
        <v>5</v>
      </c>
      <c r="H51" s="72">
        <f>УхтоИНфКульт!I12</f>
        <v>221</v>
      </c>
      <c r="I51" s="60">
        <v>3</v>
      </c>
      <c r="J51" s="72">
        <f>УхтоИНфКульт!K12</f>
        <v>13</v>
      </c>
      <c r="K51" s="60" t="s">
        <v>231</v>
      </c>
      <c r="L51" s="72">
        <f>УхтоИНфКульт!M12</f>
        <v>1</v>
      </c>
      <c r="M51" s="72">
        <v>2</v>
      </c>
      <c r="N51" s="72">
        <f>УхтоИНфКульт!O12</f>
        <v>22</v>
      </c>
      <c r="O51" s="72">
        <v>7</v>
      </c>
      <c r="P51" s="72">
        <f>УхтоИНфКульт!Q12</f>
        <v>0</v>
      </c>
      <c r="Q51" s="72"/>
      <c r="R51" s="72">
        <f>УхтоИНфКульт!S12</f>
        <v>19</v>
      </c>
      <c r="S51" s="60" t="s">
        <v>218</v>
      </c>
      <c r="T51" s="72">
        <f>УхтоИНфКульт!U12</f>
        <v>181</v>
      </c>
      <c r="U51" s="233">
        <v>6</v>
      </c>
      <c r="V51" s="235">
        <v>13</v>
      </c>
    </row>
    <row r="52" spans="1:22" ht="15" customHeight="1">
      <c r="A52" s="52">
        <v>46</v>
      </c>
      <c r="B52" s="158" t="str">
        <f>'МКУ УКС'!B12</f>
        <v>Здорнов Александр Сергеевич</v>
      </c>
      <c r="C52" s="159" t="s">
        <v>183</v>
      </c>
      <c r="D52" s="154">
        <f>'МКУ УКС'!E12</f>
        <v>6</v>
      </c>
      <c r="E52" s="154" t="str">
        <f>'МКУ УКС'!F12</f>
        <v>м</v>
      </c>
      <c r="F52" s="72">
        <f>'МКУ УКС'!G12</f>
        <v>18</v>
      </c>
      <c r="G52" s="60">
        <v>1</v>
      </c>
      <c r="H52" s="72">
        <f>'МКУ УКС'!I12</f>
        <v>252</v>
      </c>
      <c r="I52" s="60">
        <v>1</v>
      </c>
      <c r="J52" s="72">
        <f>'МКУ УКС'!K12</f>
        <v>39</v>
      </c>
      <c r="K52" s="60" t="s">
        <v>228</v>
      </c>
      <c r="L52" s="72">
        <f>'МКУ УКС'!M12</f>
        <v>13</v>
      </c>
      <c r="M52" s="72">
        <v>2</v>
      </c>
      <c r="N52" s="72">
        <f>'МКУ УКС'!O12</f>
        <v>0</v>
      </c>
      <c r="O52" s="72"/>
      <c r="P52" s="72">
        <f>'МКУ УКС'!Q12</f>
        <v>0</v>
      </c>
      <c r="Q52" s="72"/>
      <c r="R52" s="72">
        <f>'МКУ УКС'!S12</f>
        <v>20</v>
      </c>
      <c r="S52" s="60" t="s">
        <v>236</v>
      </c>
      <c r="T52" s="72">
        <f>'МКУ УКС'!U12</f>
        <v>176</v>
      </c>
      <c r="U52" s="237">
        <v>6</v>
      </c>
      <c r="V52" s="235">
        <v>14</v>
      </c>
    </row>
    <row r="53" spans="1:22" ht="15" customHeight="1">
      <c r="A53" s="52">
        <v>47</v>
      </c>
      <c r="B53" s="157" t="str">
        <f>'Отделы-центры'!B10</f>
        <v>Богданов Алексей Дмитриевич</v>
      </c>
      <c r="C53" s="159" t="s">
        <v>186</v>
      </c>
      <c r="D53" s="154">
        <f>'Отделы-центры'!E10</f>
        <v>9</v>
      </c>
      <c r="E53" s="154" t="str">
        <f>'Отделы-центры'!F10</f>
        <v>м</v>
      </c>
      <c r="F53" s="72">
        <f>'Отделы-центры'!G10</f>
        <v>18</v>
      </c>
      <c r="G53" s="60">
        <v>1</v>
      </c>
      <c r="H53" s="72">
        <f>'Отделы-центры'!I10</f>
        <v>189</v>
      </c>
      <c r="I53" s="60">
        <v>6</v>
      </c>
      <c r="J53" s="72">
        <f>'Отделы-центры'!K10</f>
        <v>12</v>
      </c>
      <c r="K53" s="60">
        <v>7</v>
      </c>
      <c r="L53" s="72">
        <f>'Отделы-центры'!M10</f>
        <v>0</v>
      </c>
      <c r="M53" s="72"/>
      <c r="N53" s="72">
        <f>'Отделы-центры'!O10</f>
        <v>25</v>
      </c>
      <c r="O53" s="72">
        <v>6</v>
      </c>
      <c r="P53" s="72">
        <f>'Отделы-центры'!Q10</f>
        <v>0</v>
      </c>
      <c r="Q53" s="72"/>
      <c r="R53" s="72">
        <f>'Отделы-центры'!S10</f>
        <v>0</v>
      </c>
      <c r="S53" s="72"/>
      <c r="T53" s="72">
        <f>'Отделы-центры'!U10</f>
        <v>160</v>
      </c>
      <c r="U53" s="233">
        <v>15</v>
      </c>
      <c r="V53" s="235">
        <v>15</v>
      </c>
    </row>
    <row r="54" spans="1:22" ht="15" customHeight="1">
      <c r="A54" s="23">
        <v>48</v>
      </c>
      <c r="B54" s="157" t="str">
        <f>ДУМА!B9</f>
        <v>Гетманский Андрей Викторович</v>
      </c>
      <c r="C54" s="159" t="s">
        <v>182</v>
      </c>
      <c r="D54" s="154">
        <f>ДУМА!E9</f>
        <v>7</v>
      </c>
      <c r="E54" s="154" t="str">
        <f>ДУМА!F9</f>
        <v>м</v>
      </c>
      <c r="F54" s="72">
        <f>ДУМА!G9</f>
        <v>5</v>
      </c>
      <c r="G54" s="60">
        <v>13</v>
      </c>
      <c r="H54" s="72">
        <f>ДУМА!I9</f>
        <v>230</v>
      </c>
      <c r="I54" s="60">
        <v>9</v>
      </c>
      <c r="J54" s="72">
        <f>ДУМА!K9</f>
        <v>44</v>
      </c>
      <c r="K54" s="60" t="s">
        <v>224</v>
      </c>
      <c r="L54" s="72">
        <f>ДУМА!M9</f>
        <v>0</v>
      </c>
      <c r="M54" s="72"/>
      <c r="N54" s="72">
        <f>ДУМА!O9</f>
        <v>102</v>
      </c>
      <c r="O54" s="72">
        <v>2</v>
      </c>
      <c r="P54" s="72">
        <f>ДУМА!Q9</f>
        <v>0</v>
      </c>
      <c r="Q54" s="72"/>
      <c r="R54" s="72">
        <f>ДУМА!S9</f>
        <v>18</v>
      </c>
      <c r="S54" s="60">
        <v>7</v>
      </c>
      <c r="T54" s="72">
        <f>ДУМА!U9</f>
        <v>157</v>
      </c>
      <c r="U54" s="237">
        <v>7</v>
      </c>
      <c r="V54" s="235">
        <v>16</v>
      </c>
    </row>
    <row r="55" spans="1:22" ht="15" customHeight="1">
      <c r="A55" s="52">
        <v>49</v>
      </c>
      <c r="B55" s="158" t="str">
        <f>'МКУ УКС'!B9</f>
        <v>Васильев Александр Александрович</v>
      </c>
      <c r="C55" s="159" t="s">
        <v>183</v>
      </c>
      <c r="D55" s="154">
        <f>'МКУ УКС'!E9</f>
        <v>7</v>
      </c>
      <c r="E55" s="154" t="str">
        <f>'МКУ УКС'!F9</f>
        <v>м</v>
      </c>
      <c r="F55" s="72">
        <f>'МКУ УКС'!G9</f>
        <v>13</v>
      </c>
      <c r="G55" s="60" t="s">
        <v>223</v>
      </c>
      <c r="H55" s="72">
        <f>'МКУ УКС'!I9</f>
        <v>234</v>
      </c>
      <c r="I55" s="60">
        <v>8</v>
      </c>
      <c r="J55" s="72">
        <f>'МКУ УКС'!K9</f>
        <v>36</v>
      </c>
      <c r="K55" s="60">
        <v>8</v>
      </c>
      <c r="L55" s="72">
        <f>'МКУ УКС'!M9</f>
        <v>0</v>
      </c>
      <c r="M55" s="72"/>
      <c r="N55" s="72">
        <f>'МКУ УКС'!O9</f>
        <v>50</v>
      </c>
      <c r="O55" s="72">
        <v>8</v>
      </c>
      <c r="P55" s="72">
        <f>'МКУ УКС'!Q9</f>
        <v>0</v>
      </c>
      <c r="Q55" s="72"/>
      <c r="R55" s="72">
        <f>'МКУ УКС'!S9</f>
        <v>12</v>
      </c>
      <c r="S55" s="60">
        <v>9</v>
      </c>
      <c r="T55" s="72">
        <f>'МКУ УКС'!U9</f>
        <v>147</v>
      </c>
      <c r="U55" s="237">
        <v>8</v>
      </c>
      <c r="V55" s="235">
        <v>17</v>
      </c>
    </row>
    <row r="56" spans="1:22" ht="15" customHeight="1">
      <c r="A56" s="52">
        <v>50</v>
      </c>
      <c r="B56" s="157" t="str">
        <f>ДУМА!B12</f>
        <v>Крутиков Владислав Ярославович</v>
      </c>
      <c r="C56" s="159" t="s">
        <v>182</v>
      </c>
      <c r="D56" s="154" t="str">
        <f>ДУМА!E12</f>
        <v>6+</v>
      </c>
      <c r="E56" s="154" t="str">
        <f>ДУМА!F12</f>
        <v>м</v>
      </c>
      <c r="F56" s="72">
        <f>ДУМА!G12</f>
        <v>16</v>
      </c>
      <c r="G56" s="60" t="s">
        <v>234</v>
      </c>
      <c r="H56" s="72">
        <f>ДУМА!I12</f>
        <v>170</v>
      </c>
      <c r="I56" s="60">
        <v>15</v>
      </c>
      <c r="J56" s="72">
        <f>ДУМА!K12</f>
        <v>25</v>
      </c>
      <c r="K56" s="60">
        <v>14</v>
      </c>
      <c r="L56" s="72">
        <f>ДУМА!M12</f>
        <v>0</v>
      </c>
      <c r="M56" s="72"/>
      <c r="N56" s="72">
        <f>ДУМА!O12</f>
        <v>53</v>
      </c>
      <c r="O56" s="72">
        <v>7</v>
      </c>
      <c r="P56" s="72">
        <f>ДУМА!Q12</f>
        <v>0</v>
      </c>
      <c r="Q56" s="72"/>
      <c r="R56" s="72">
        <f>ДУМА!S12</f>
        <v>16</v>
      </c>
      <c r="S56" s="60">
        <v>8</v>
      </c>
      <c r="T56" s="72">
        <f>ДУМА!U12</f>
        <v>137</v>
      </c>
      <c r="U56" s="237">
        <v>9</v>
      </c>
      <c r="V56" s="235">
        <v>18</v>
      </c>
    </row>
    <row r="57" spans="1:22" ht="15" customHeight="1">
      <c r="A57" s="23">
        <v>51</v>
      </c>
      <c r="B57" s="158" t="str">
        <f>'К.Образования'!B10</f>
        <v>Толстых Игорь Николаевич</v>
      </c>
      <c r="C57" s="160" t="s">
        <v>120</v>
      </c>
      <c r="D57" s="154" t="str">
        <f>'К.Образования'!E10</f>
        <v>7+</v>
      </c>
      <c r="E57" s="154" t="str">
        <f>'К.Образования'!F10</f>
        <v>м</v>
      </c>
      <c r="F57" s="72">
        <f>'К.Образования'!G10</f>
        <v>15</v>
      </c>
      <c r="G57" s="60" t="s">
        <v>218</v>
      </c>
      <c r="H57" s="72">
        <f>'К.Образования'!I10</f>
        <v>235</v>
      </c>
      <c r="I57" s="60">
        <v>7</v>
      </c>
      <c r="J57" s="72">
        <f>'К.Образования'!K10</f>
        <v>28</v>
      </c>
      <c r="K57" s="60">
        <v>13</v>
      </c>
      <c r="L57" s="72">
        <f>'К.Образования'!M10</f>
        <v>9</v>
      </c>
      <c r="M57" s="72">
        <v>4</v>
      </c>
      <c r="N57" s="72">
        <f>'К.Образования'!O10</f>
        <v>0</v>
      </c>
      <c r="O57" s="72"/>
      <c r="P57" s="72">
        <f>'К.Образования'!Q10</f>
        <v>0</v>
      </c>
      <c r="Q57" s="72"/>
      <c r="R57" s="72">
        <f>'К.Образования'!S10</f>
        <v>4</v>
      </c>
      <c r="S57" s="60" t="s">
        <v>225</v>
      </c>
      <c r="T57" s="72">
        <f>'К.Образования'!U10</f>
        <v>128</v>
      </c>
      <c r="U57" s="237">
        <v>10</v>
      </c>
      <c r="V57" s="236" t="s">
        <v>237</v>
      </c>
    </row>
    <row r="58" spans="1:22" ht="15" customHeight="1">
      <c r="A58" s="52">
        <v>52</v>
      </c>
      <c r="B58" s="157" t="str">
        <f>ШКОЛЫ!B12</f>
        <v>Чегуров Евгений Владимирович</v>
      </c>
      <c r="C58" s="160" t="s">
        <v>106</v>
      </c>
      <c r="D58" s="60" t="str">
        <f>ШКОЛЫ!E12</f>
        <v>10</v>
      </c>
      <c r="E58" s="60" t="str">
        <f>ШКОЛЫ!F12</f>
        <v>м</v>
      </c>
      <c r="F58" s="60">
        <f>ШКОЛЫ!G12</f>
        <v>7</v>
      </c>
      <c r="G58" s="60" t="s">
        <v>234</v>
      </c>
      <c r="H58" s="60">
        <f>ШКОЛЫ!I12</f>
        <v>150</v>
      </c>
      <c r="I58" s="154">
        <v>3</v>
      </c>
      <c r="J58" s="60">
        <f>ШКОЛЫ!K12</f>
        <v>23</v>
      </c>
      <c r="K58" s="154">
        <v>3</v>
      </c>
      <c r="L58" s="72">
        <f>ШКОЛЫ!M12</f>
        <v>0</v>
      </c>
      <c r="M58" s="72"/>
      <c r="N58" s="72">
        <f>ШКОЛЫ!O12</f>
        <v>1</v>
      </c>
      <c r="O58" s="72">
        <v>3</v>
      </c>
      <c r="P58" s="72">
        <f>ШКОЛЫ!Q12</f>
        <v>0</v>
      </c>
      <c r="Q58" s="72"/>
      <c r="R58" s="72">
        <f>ШКОЛЫ!S12</f>
        <v>0</v>
      </c>
      <c r="S58" s="72"/>
      <c r="T58" s="72">
        <f>ШКОЛЫ!U12</f>
        <v>128</v>
      </c>
      <c r="U58" s="233">
        <v>3</v>
      </c>
      <c r="V58" s="236" t="s">
        <v>237</v>
      </c>
    </row>
    <row r="59" spans="1:22" ht="15" customHeight="1">
      <c r="A59" s="52">
        <v>53</v>
      </c>
      <c r="B59" s="157" t="str">
        <f>'Отделы-центры'!B13</f>
        <v>Савельев Сергей Семенович</v>
      </c>
      <c r="C59" s="159" t="s">
        <v>186</v>
      </c>
      <c r="D59" s="154">
        <f>'Отделы-центры'!E13</f>
        <v>10</v>
      </c>
      <c r="E59" s="154" t="str">
        <f>'Отделы-центры'!F13</f>
        <v>м</v>
      </c>
      <c r="F59" s="72">
        <f>'Отделы-центры'!G13</f>
        <v>4</v>
      </c>
      <c r="G59" s="60">
        <v>5</v>
      </c>
      <c r="H59" s="72">
        <f>'Отделы-центры'!I13</f>
        <v>165</v>
      </c>
      <c r="I59" s="72">
        <v>2</v>
      </c>
      <c r="J59" s="72">
        <f>'Отделы-центры'!K13</f>
        <v>0</v>
      </c>
      <c r="K59" s="60"/>
      <c r="L59" s="72">
        <f>'Отделы-центры'!M13</f>
        <v>0</v>
      </c>
      <c r="M59" s="72"/>
      <c r="N59" s="72">
        <f>'Отделы-центры'!O13</f>
        <v>20</v>
      </c>
      <c r="O59" s="72">
        <v>2</v>
      </c>
      <c r="P59" s="72">
        <f>'Отделы-центры'!Q13</f>
        <v>0</v>
      </c>
      <c r="Q59" s="72"/>
      <c r="R59" s="72">
        <f>'Отделы-центры'!S13</f>
        <v>6</v>
      </c>
      <c r="S59" s="72">
        <v>3</v>
      </c>
      <c r="T59" s="72">
        <f>'Отделы-центры'!U13</f>
        <v>125</v>
      </c>
      <c r="U59" s="233">
        <v>4</v>
      </c>
      <c r="V59" s="235">
        <v>21</v>
      </c>
    </row>
    <row r="60" spans="1:22" ht="15" customHeight="1">
      <c r="A60" s="23">
        <v>54</v>
      </c>
      <c r="B60" s="157" t="str">
        <f>ЖКХ!B9</f>
        <v>Тейдер Алексей Анатольевич</v>
      </c>
      <c r="C60" s="159" t="s">
        <v>181</v>
      </c>
      <c r="D60" s="60" t="str">
        <f>ЖКХ!E9</f>
        <v>7</v>
      </c>
      <c r="E60" s="60" t="str">
        <f>ЖКХ!F9</f>
        <v>м</v>
      </c>
      <c r="F60" s="72">
        <f>ЖКХ!G9</f>
        <v>8</v>
      </c>
      <c r="G60" s="60">
        <v>10</v>
      </c>
      <c r="H60" s="72">
        <f>ЖКХ!I9</f>
        <v>241</v>
      </c>
      <c r="I60" s="60">
        <v>4</v>
      </c>
      <c r="J60" s="72">
        <f>ЖКХ!K9</f>
        <v>44</v>
      </c>
      <c r="K60" s="60" t="s">
        <v>224</v>
      </c>
      <c r="L60" s="72">
        <f>ЖКХ!M9</f>
        <v>7</v>
      </c>
      <c r="M60" s="72">
        <v>5</v>
      </c>
      <c r="N60" s="72">
        <f>ЖКХ!O9</f>
        <v>0</v>
      </c>
      <c r="O60" s="72"/>
      <c r="P60" s="72">
        <f>ЖКХ!Q9</f>
        <v>0</v>
      </c>
      <c r="Q60" s="72"/>
      <c r="R60" s="72">
        <f>ЖКХ!S9</f>
        <v>4</v>
      </c>
      <c r="S60" s="60" t="s">
        <v>225</v>
      </c>
      <c r="T60" s="72">
        <f>ЖКХ!U9</f>
        <v>117</v>
      </c>
      <c r="U60" s="237">
        <v>11</v>
      </c>
      <c r="V60" s="235">
        <v>22</v>
      </c>
    </row>
    <row r="61" spans="1:22" ht="15" customHeight="1">
      <c r="A61" s="52">
        <v>55</v>
      </c>
      <c r="B61" s="158" t="str">
        <f>УхтоИНфКульт!B9</f>
        <v>Хиврич Константин Викторович</v>
      </c>
      <c r="C61" s="159" t="s">
        <v>185</v>
      </c>
      <c r="D61" s="154" t="str">
        <f>УхтоИНфКульт!E9</f>
        <v>7+</v>
      </c>
      <c r="E61" s="154" t="str">
        <f>УхтоИНфКульт!F9</f>
        <v>м</v>
      </c>
      <c r="F61" s="72">
        <f>УхтоИНфКульт!G9</f>
        <v>7</v>
      </c>
      <c r="G61" s="60" t="s">
        <v>222</v>
      </c>
      <c r="H61" s="72">
        <f>УхтоИНфКульт!I9</f>
        <v>211</v>
      </c>
      <c r="I61" s="60" t="s">
        <v>222</v>
      </c>
      <c r="J61" s="72">
        <f>УхтоИНфКульт!K9</f>
        <v>33</v>
      </c>
      <c r="K61" s="60">
        <v>11</v>
      </c>
      <c r="L61" s="72">
        <f>УхтоИНфКульт!M9</f>
        <v>1</v>
      </c>
      <c r="M61" s="60" t="s">
        <v>235</v>
      </c>
      <c r="N61" s="72">
        <f>УхтоИНфКульт!O9</f>
        <v>31</v>
      </c>
      <c r="O61" s="72">
        <v>9</v>
      </c>
      <c r="P61" s="72">
        <f>УхтоИНфКульт!Q9</f>
        <v>0</v>
      </c>
      <c r="Q61" s="72"/>
      <c r="R61" s="72">
        <f>УхтоИНфКульт!S9</f>
        <v>2</v>
      </c>
      <c r="S61" s="60">
        <v>15</v>
      </c>
      <c r="T61" s="72">
        <f>УхтоИНфКульт!U9</f>
        <v>100</v>
      </c>
      <c r="U61" s="237">
        <v>12</v>
      </c>
      <c r="V61" s="235">
        <v>23</v>
      </c>
    </row>
    <row r="62" spans="1:22" ht="15" customHeight="1">
      <c r="A62" s="52">
        <v>56</v>
      </c>
      <c r="B62" s="158" t="str">
        <f>УхтоИНфКульт!B11</f>
        <v>Игишев Сергей Григорьевич</v>
      </c>
      <c r="C62" s="159" t="s">
        <v>185</v>
      </c>
      <c r="D62" s="154">
        <f>УхтоИНфКульт!E11</f>
        <v>7</v>
      </c>
      <c r="E62" s="154" t="str">
        <f>УхтоИНфКульт!F11</f>
        <v>м</v>
      </c>
      <c r="F62" s="72">
        <f>УхтоИНфКульт!G11</f>
        <v>7</v>
      </c>
      <c r="G62" s="60" t="s">
        <v>222</v>
      </c>
      <c r="H62" s="72">
        <f>УхтоИНфКульт!I11</f>
        <v>200</v>
      </c>
      <c r="I62" s="60">
        <v>14</v>
      </c>
      <c r="J62" s="72">
        <f>УхтоИНфКульт!K11</f>
        <v>35</v>
      </c>
      <c r="K62" s="60" t="s">
        <v>221</v>
      </c>
      <c r="L62" s="72">
        <f>УхтоИНфКульт!M11</f>
        <v>3</v>
      </c>
      <c r="M62" s="72">
        <v>6</v>
      </c>
      <c r="N62" s="72">
        <f>УхтоИНфКульт!O11</f>
        <v>0</v>
      </c>
      <c r="O62" s="72"/>
      <c r="P62" s="72">
        <f>УхтоИНфКульт!Q11</f>
        <v>0</v>
      </c>
      <c r="Q62" s="72"/>
      <c r="R62" s="72">
        <f>УхтоИНфКульт!S11</f>
        <v>20</v>
      </c>
      <c r="S62" s="60" t="s">
        <v>236</v>
      </c>
      <c r="T62" s="72">
        <f>УхтоИНфКульт!U11</f>
        <v>96</v>
      </c>
      <c r="U62" s="237">
        <v>13</v>
      </c>
      <c r="V62" s="235">
        <v>24</v>
      </c>
    </row>
    <row r="63" spans="1:22" ht="15" customHeight="1">
      <c r="A63" s="23">
        <v>57</v>
      </c>
      <c r="B63" s="158" t="str">
        <f>'МКУ УКС'!B11</f>
        <v>Шашкин Александр Михайлович</v>
      </c>
      <c r="C63" s="159" t="s">
        <v>183</v>
      </c>
      <c r="D63" s="154" t="str">
        <f>'МКУ УКС'!E11</f>
        <v>7+</v>
      </c>
      <c r="E63" s="154" t="str">
        <f>'МКУ УКС'!F11</f>
        <v>м</v>
      </c>
      <c r="F63" s="72">
        <f>'МКУ УКС'!G11</f>
        <v>-10</v>
      </c>
      <c r="G63" s="60">
        <v>16</v>
      </c>
      <c r="H63" s="72">
        <f>'МКУ УКС'!I11</f>
        <v>203</v>
      </c>
      <c r="I63" s="60">
        <v>13</v>
      </c>
      <c r="J63" s="72">
        <f>'МКУ УКС'!K11</f>
        <v>32</v>
      </c>
      <c r="K63" s="60">
        <v>12</v>
      </c>
      <c r="L63" s="72">
        <f>'МКУ УКС'!M11</f>
        <v>0</v>
      </c>
      <c r="M63" s="72"/>
      <c r="N63" s="72">
        <f>'МКУ УКС'!O11</f>
        <v>21</v>
      </c>
      <c r="O63" s="72">
        <v>10</v>
      </c>
      <c r="P63" s="72">
        <f>'МКУ УКС'!Q11</f>
        <v>0</v>
      </c>
      <c r="Q63" s="72"/>
      <c r="R63" s="72">
        <f>'МКУ УКС'!S11</f>
        <v>20</v>
      </c>
      <c r="S63" s="60" t="s">
        <v>236</v>
      </c>
      <c r="T63" s="72">
        <f>'МКУ УКС'!U11</f>
        <v>85</v>
      </c>
      <c r="U63" s="237">
        <v>14</v>
      </c>
      <c r="V63" s="235">
        <v>25</v>
      </c>
    </row>
    <row r="64" spans="1:22" ht="15" customHeight="1">
      <c r="A64" s="52">
        <v>58</v>
      </c>
      <c r="B64" s="158" t="str">
        <f>УхтоИНфКульт!B10</f>
        <v>Александров Дмитрий Николаевич</v>
      </c>
      <c r="C64" s="159" t="s">
        <v>185</v>
      </c>
      <c r="D64" s="154">
        <f>УхтоИНфКульт!E10</f>
        <v>7</v>
      </c>
      <c r="E64" s="154" t="str">
        <f>УхтоИНфКульт!F10</f>
        <v>м</v>
      </c>
      <c r="F64" s="72">
        <f>УхтоИНфКульт!G10</f>
        <v>2</v>
      </c>
      <c r="G64" s="60">
        <v>14</v>
      </c>
      <c r="H64" s="72">
        <f>УхтоИНфКульт!I10</f>
        <v>228</v>
      </c>
      <c r="I64" s="60">
        <v>10</v>
      </c>
      <c r="J64" s="72">
        <f>УхтоИНфКульт!K10</f>
        <v>20</v>
      </c>
      <c r="K64" s="60">
        <v>15</v>
      </c>
      <c r="L64" s="72">
        <f>УхтоИНфКульт!M10</f>
        <v>1</v>
      </c>
      <c r="M64" s="60" t="s">
        <v>235</v>
      </c>
      <c r="N64" s="72">
        <f>УхтоИНфКульт!O10</f>
        <v>0</v>
      </c>
      <c r="O64" s="72"/>
      <c r="P64" s="72">
        <f>УхтоИНфКульт!Q10</f>
        <v>0</v>
      </c>
      <c r="Q64" s="72"/>
      <c r="R64" s="72">
        <f>УхтоИНфКульт!S10</f>
        <v>3</v>
      </c>
      <c r="S64" s="60">
        <v>14</v>
      </c>
      <c r="T64" s="72">
        <f>УхтоИНфКульт!U10</f>
        <v>60</v>
      </c>
      <c r="U64" s="237">
        <v>15</v>
      </c>
      <c r="V64" s="235">
        <v>26</v>
      </c>
    </row>
    <row r="65" spans="1:22" ht="15" customHeight="1">
      <c r="A65" s="52">
        <v>59</v>
      </c>
      <c r="B65" s="157" t="str">
        <f>КУМИиЗР!B11</f>
        <v>Мелкумянц Аветис Александрович</v>
      </c>
      <c r="C65" s="160" t="s">
        <v>97</v>
      </c>
      <c r="D65" s="60" t="str">
        <f>КУМИиЗР!E11</f>
        <v>6+</v>
      </c>
      <c r="E65" s="60" t="str">
        <f>КУМИиЗР!F11</f>
        <v>м</v>
      </c>
      <c r="F65" s="72">
        <f>КУМИиЗР!G11</f>
        <v>0</v>
      </c>
      <c r="G65" s="60"/>
      <c r="H65" s="72">
        <f>КУМИиЗР!I11</f>
        <v>0</v>
      </c>
      <c r="I65" s="60"/>
      <c r="J65" s="72">
        <f>КУМИиЗР!K11</f>
        <v>0</v>
      </c>
      <c r="K65" s="60"/>
      <c r="L65" s="72">
        <f>КУМИиЗР!M11</f>
        <v>0</v>
      </c>
      <c r="M65" s="72"/>
      <c r="N65" s="72">
        <f>КУМИиЗР!O11</f>
        <v>0</v>
      </c>
      <c r="O65" s="72"/>
      <c r="P65" s="72">
        <f>КУМИиЗР!Q11</f>
        <v>0</v>
      </c>
      <c r="Q65" s="72"/>
      <c r="R65" s="72">
        <f>КУМИиЗР!S11</f>
        <v>0</v>
      </c>
      <c r="S65" s="72"/>
      <c r="T65" s="72">
        <f>КУМИиЗР!U11</f>
        <v>0</v>
      </c>
      <c r="U65" s="233"/>
      <c r="V65" s="24"/>
    </row>
    <row r="66" spans="1:22" ht="15" customHeight="1">
      <c r="A66" s="23"/>
      <c r="B66" s="154"/>
      <c r="C66" s="223"/>
      <c r="D66" s="154"/>
      <c r="E66" s="154"/>
      <c r="F66" s="37"/>
      <c r="G66" s="224"/>
      <c r="H66" s="37"/>
      <c r="I66" s="224"/>
      <c r="J66" s="37"/>
      <c r="K66" s="229"/>
      <c r="L66" s="230"/>
      <c r="M66" s="229"/>
      <c r="N66" s="230"/>
      <c r="O66" s="229"/>
      <c r="P66" s="230"/>
      <c r="Q66" s="229"/>
      <c r="R66" s="230"/>
      <c r="S66" s="229"/>
      <c r="T66" s="231"/>
      <c r="U66" s="65"/>
      <c r="V66" s="24"/>
    </row>
    <row r="67" spans="1:22" ht="15">
      <c r="A67" s="24"/>
      <c r="B67" s="85"/>
      <c r="C67" s="85"/>
      <c r="D67" s="85"/>
      <c r="E67" s="85"/>
      <c r="F67" s="8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2:6" ht="15">
      <c r="B68" s="91"/>
      <c r="C68" s="91"/>
      <c r="D68" s="91"/>
      <c r="E68" s="91"/>
      <c r="F68" s="92"/>
    </row>
    <row r="69" spans="1:21" ht="29.25" customHeight="1">
      <c r="A69" s="262" t="s">
        <v>11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</row>
    <row r="70" spans="1:6" ht="15">
      <c r="A70" s="22"/>
      <c r="B70" s="22"/>
      <c r="C70" s="22"/>
      <c r="D70" s="91"/>
      <c r="E70" s="91"/>
      <c r="F70" s="92"/>
    </row>
    <row r="71" spans="1:21" ht="15.75" customHeight="1">
      <c r="A71" s="263" t="s">
        <v>12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</row>
    <row r="72" spans="2:6" ht="15">
      <c r="B72" s="91"/>
      <c r="C72" s="91"/>
      <c r="D72" s="91"/>
      <c r="E72" s="91"/>
      <c r="F72" s="92"/>
    </row>
    <row r="73" spans="2:6" ht="15">
      <c r="B73" s="91"/>
      <c r="C73" s="91"/>
      <c r="D73" s="91"/>
      <c r="E73" s="91"/>
      <c r="F73" s="92"/>
    </row>
    <row r="74" spans="2:6" ht="15">
      <c r="B74" s="91"/>
      <c r="C74" s="91"/>
      <c r="D74" s="91"/>
      <c r="E74" s="91"/>
      <c r="F74" s="92"/>
    </row>
  </sheetData>
  <sheetProtection/>
  <mergeCells count="4">
    <mergeCell ref="F4:U4"/>
    <mergeCell ref="A71:U71"/>
    <mergeCell ref="A69:U69"/>
    <mergeCell ref="A2:U2"/>
  </mergeCells>
  <printOptions/>
  <pageMargins left="0" right="0" top="0" bottom="0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="90" zoomScaleNormal="90" zoomScalePageLayoutView="0" workbookViewId="0" topLeftCell="A4">
      <selection activeCell="V11" sqref="V11"/>
    </sheetView>
  </sheetViews>
  <sheetFormatPr defaultColWidth="8.8515625" defaultRowHeight="15"/>
  <cols>
    <col min="1" max="1" width="3.00390625" style="1" customWidth="1"/>
    <col min="2" max="2" width="35.7109375" style="1" customWidth="1"/>
    <col min="3" max="3" width="12.8515625" style="1" customWidth="1"/>
    <col min="4" max="4" width="12.28125" style="1" customWidth="1"/>
    <col min="5" max="5" width="4.57421875" style="1" customWidth="1"/>
    <col min="6" max="6" width="4.00390625" style="1" customWidth="1"/>
    <col min="7" max="7" width="8.28125" style="1" customWidth="1"/>
    <col min="8" max="8" width="3.421875" style="1" customWidth="1"/>
    <col min="9" max="9" width="8.421875" style="1" customWidth="1"/>
    <col min="10" max="10" width="3.57421875" style="1" customWidth="1"/>
    <col min="11" max="11" width="7.28125" style="1" customWidth="1"/>
    <col min="12" max="12" width="3.7109375" style="1" customWidth="1"/>
    <col min="13" max="13" width="8.28125" style="1" customWidth="1"/>
    <col min="14" max="14" width="3.8515625" style="1" customWidth="1"/>
    <col min="15" max="15" width="5.421875" style="1" customWidth="1"/>
    <col min="16" max="16" width="3.8515625" style="1" customWidth="1"/>
    <col min="17" max="17" width="11.00390625" style="1" customWidth="1"/>
    <col min="18" max="18" width="3.57421875" style="1" customWidth="1"/>
    <col min="19" max="19" width="10.140625" style="1" customWidth="1"/>
    <col min="20" max="20" width="3.7109375" style="1" customWidth="1"/>
    <col min="21" max="21" width="6.00390625" style="1" customWidth="1"/>
    <col min="22" max="22" width="5.421875" style="1" customWidth="1"/>
    <col min="23" max="16384" width="8.8515625" style="1" customWidth="1"/>
  </cols>
  <sheetData>
    <row r="1" spans="1:22" ht="30" customHeight="1">
      <c r="A1" s="264" t="s">
        <v>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1" ht="27.75" customHeight="1">
      <c r="A2" s="95" t="s">
        <v>41</v>
      </c>
      <c r="B2" s="95"/>
      <c r="C2" s="275" t="s">
        <v>47</v>
      </c>
      <c r="D2" s="275"/>
      <c r="E2" s="275"/>
      <c r="F2" s="275"/>
      <c r="G2" s="275"/>
      <c r="H2" s="275"/>
      <c r="I2" s="264" t="s">
        <v>2</v>
      </c>
      <c r="J2" s="264"/>
      <c r="K2" s="264"/>
      <c r="L2" s="264"/>
      <c r="M2" s="264"/>
      <c r="N2" s="34">
        <v>7</v>
      </c>
      <c r="O2" s="264" t="s">
        <v>37</v>
      </c>
      <c r="P2" s="264"/>
      <c r="Q2" s="264"/>
      <c r="R2" s="5" t="s">
        <v>25</v>
      </c>
      <c r="S2" s="5"/>
      <c r="T2" s="34"/>
      <c r="U2" s="5"/>
    </row>
    <row r="3" spans="1:22" ht="36.75" customHeight="1">
      <c r="A3" s="260" t="s">
        <v>44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spans="1:22" ht="32.25" customHeight="1">
      <c r="A4" s="4"/>
      <c r="B4" s="6" t="s">
        <v>10</v>
      </c>
      <c r="C4" s="6"/>
      <c r="D4" s="274" t="s">
        <v>147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4"/>
    </row>
    <row r="5" spans="1:22" ht="15">
      <c r="A5" s="7" t="s">
        <v>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7" customHeight="1">
      <c r="A6" s="266" t="s">
        <v>4</v>
      </c>
      <c r="B6" s="268" t="s">
        <v>5</v>
      </c>
      <c r="C6" s="273" t="s">
        <v>18</v>
      </c>
      <c r="D6" s="266" t="s">
        <v>19</v>
      </c>
      <c r="E6" s="270" t="s">
        <v>13</v>
      </c>
      <c r="F6" s="270" t="s">
        <v>32</v>
      </c>
      <c r="G6" s="272" t="s">
        <v>6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</row>
    <row r="7" spans="1:22" ht="66" customHeight="1">
      <c r="A7" s="267"/>
      <c r="B7" s="269"/>
      <c r="C7" s="266"/>
      <c r="D7" s="267"/>
      <c r="E7" s="271"/>
      <c r="F7" s="271"/>
      <c r="G7" s="29" t="s">
        <v>21</v>
      </c>
      <c r="H7" s="32" t="s">
        <v>8</v>
      </c>
      <c r="I7" s="30" t="s">
        <v>22</v>
      </c>
      <c r="J7" s="32" t="s">
        <v>8</v>
      </c>
      <c r="K7" s="30" t="s">
        <v>23</v>
      </c>
      <c r="L7" s="32" t="s">
        <v>8</v>
      </c>
      <c r="M7" s="29" t="s">
        <v>24</v>
      </c>
      <c r="N7" s="32" t="s">
        <v>8</v>
      </c>
      <c r="O7" s="30" t="s">
        <v>20</v>
      </c>
      <c r="P7" s="32" t="s">
        <v>8</v>
      </c>
      <c r="Q7" s="30" t="s">
        <v>7</v>
      </c>
      <c r="R7" s="32" t="s">
        <v>8</v>
      </c>
      <c r="S7" s="30" t="s">
        <v>31</v>
      </c>
      <c r="T7" s="32" t="s">
        <v>8</v>
      </c>
      <c r="U7" s="33" t="s">
        <v>164</v>
      </c>
      <c r="V7" s="31" t="s">
        <v>9</v>
      </c>
    </row>
    <row r="8" spans="1:22" ht="24.75" customHeight="1">
      <c r="A8" s="74">
        <v>1</v>
      </c>
      <c r="B8" s="132" t="s">
        <v>48</v>
      </c>
      <c r="C8" s="155" t="s">
        <v>176</v>
      </c>
      <c r="D8" s="156">
        <v>27652</v>
      </c>
      <c r="E8" s="60" t="s">
        <v>34</v>
      </c>
      <c r="F8" s="60" t="s">
        <v>74</v>
      </c>
      <c r="G8" s="63">
        <v>7</v>
      </c>
      <c r="H8" s="63">
        <v>46</v>
      </c>
      <c r="I8" s="64">
        <v>223</v>
      </c>
      <c r="J8" s="63">
        <v>63</v>
      </c>
      <c r="K8" s="64">
        <v>41</v>
      </c>
      <c r="L8" s="63">
        <v>42</v>
      </c>
      <c r="M8" s="64"/>
      <c r="N8" s="64"/>
      <c r="O8" s="64">
        <v>100</v>
      </c>
      <c r="P8" s="64">
        <v>70</v>
      </c>
      <c r="Q8" s="64"/>
      <c r="R8" s="63"/>
      <c r="S8" s="63">
        <v>19</v>
      </c>
      <c r="T8" s="63">
        <v>28</v>
      </c>
      <c r="U8" s="65">
        <f>R8+P8+N8+L8+J8+H8</f>
        <v>221</v>
      </c>
      <c r="V8" s="63"/>
    </row>
    <row r="9" spans="1:22" ht="24.75" customHeight="1">
      <c r="A9" s="74">
        <v>2</v>
      </c>
      <c r="B9" s="78" t="s">
        <v>49</v>
      </c>
      <c r="C9" s="47" t="s">
        <v>177</v>
      </c>
      <c r="D9" s="77">
        <v>26519</v>
      </c>
      <c r="E9" s="60" t="s">
        <v>34</v>
      </c>
      <c r="F9" s="60" t="s">
        <v>74</v>
      </c>
      <c r="G9" s="63">
        <v>17</v>
      </c>
      <c r="H9" s="63">
        <v>76</v>
      </c>
      <c r="I9" s="64">
        <v>210</v>
      </c>
      <c r="J9" s="63">
        <v>55</v>
      </c>
      <c r="K9" s="64">
        <v>27</v>
      </c>
      <c r="L9" s="63">
        <v>27</v>
      </c>
      <c r="M9" s="90"/>
      <c r="N9" s="66"/>
      <c r="O9" s="66">
        <v>50</v>
      </c>
      <c r="P9" s="66">
        <v>45</v>
      </c>
      <c r="Q9" s="66"/>
      <c r="R9" s="63"/>
      <c r="S9" s="63">
        <v>29</v>
      </c>
      <c r="T9" s="63">
        <v>48</v>
      </c>
      <c r="U9" s="65">
        <f>T9+R9+P9+N9+J9+H9</f>
        <v>224</v>
      </c>
      <c r="V9" s="63"/>
    </row>
    <row r="10" spans="1:22" ht="24.75" customHeight="1">
      <c r="A10" s="74">
        <v>3</v>
      </c>
      <c r="B10" s="78" t="s">
        <v>50</v>
      </c>
      <c r="C10" s="76" t="s">
        <v>53</v>
      </c>
      <c r="D10" s="77">
        <v>30371</v>
      </c>
      <c r="E10" s="60" t="s">
        <v>104</v>
      </c>
      <c r="F10" s="60" t="s">
        <v>56</v>
      </c>
      <c r="G10" s="63">
        <v>17</v>
      </c>
      <c r="H10" s="63">
        <v>46</v>
      </c>
      <c r="I10" s="64">
        <v>171</v>
      </c>
      <c r="J10" s="63">
        <v>30</v>
      </c>
      <c r="K10" s="64">
        <v>36</v>
      </c>
      <c r="L10" s="63">
        <v>22</v>
      </c>
      <c r="M10" s="64"/>
      <c r="N10" s="64"/>
      <c r="O10" s="64"/>
      <c r="P10" s="64"/>
      <c r="Q10" s="64">
        <v>1</v>
      </c>
      <c r="R10" s="63">
        <v>0</v>
      </c>
      <c r="S10" s="63">
        <v>31</v>
      </c>
      <c r="T10" s="63">
        <v>52</v>
      </c>
      <c r="U10" s="65">
        <f>T10+R10+P10+N10+L10+J10+H10</f>
        <v>150</v>
      </c>
      <c r="V10" s="63"/>
    </row>
    <row r="11" spans="1:22" ht="24.75" customHeight="1">
      <c r="A11" s="74">
        <v>4</v>
      </c>
      <c r="B11" s="78" t="s">
        <v>51</v>
      </c>
      <c r="C11" s="76" t="s">
        <v>54</v>
      </c>
      <c r="D11" s="77">
        <v>27881</v>
      </c>
      <c r="E11" s="60" t="s">
        <v>34</v>
      </c>
      <c r="F11" s="60" t="s">
        <v>56</v>
      </c>
      <c r="G11" s="63">
        <v>16</v>
      </c>
      <c r="H11" s="63">
        <v>64</v>
      </c>
      <c r="I11" s="64">
        <v>155</v>
      </c>
      <c r="J11" s="63">
        <v>37</v>
      </c>
      <c r="K11" s="64">
        <v>27</v>
      </c>
      <c r="L11" s="63">
        <v>27</v>
      </c>
      <c r="M11" s="64"/>
      <c r="N11" s="64"/>
      <c r="O11" s="64"/>
      <c r="P11" s="64"/>
      <c r="Q11" s="64">
        <v>10</v>
      </c>
      <c r="R11" s="63">
        <v>10</v>
      </c>
      <c r="S11" s="63">
        <v>32</v>
      </c>
      <c r="T11" s="63">
        <v>54</v>
      </c>
      <c r="U11" s="65">
        <f>T11+P11+N11+L11+J11+H11</f>
        <v>182</v>
      </c>
      <c r="V11" s="63"/>
    </row>
    <row r="12" spans="1:22" ht="24.75" customHeight="1">
      <c r="A12" s="74">
        <v>5</v>
      </c>
      <c r="B12" s="78" t="s">
        <v>52</v>
      </c>
      <c r="C12" s="76" t="s">
        <v>55</v>
      </c>
      <c r="D12" s="77">
        <v>25520</v>
      </c>
      <c r="E12" s="60" t="s">
        <v>103</v>
      </c>
      <c r="F12" s="60" t="s">
        <v>56</v>
      </c>
      <c r="G12" s="63">
        <v>19</v>
      </c>
      <c r="H12" s="63">
        <v>73</v>
      </c>
      <c r="I12" s="64">
        <v>143</v>
      </c>
      <c r="J12" s="63">
        <v>31</v>
      </c>
      <c r="K12" s="64">
        <v>11</v>
      </c>
      <c r="L12" s="63">
        <v>11</v>
      </c>
      <c r="M12" s="64"/>
      <c r="N12" s="64"/>
      <c r="O12" s="64"/>
      <c r="P12" s="64"/>
      <c r="Q12" s="64">
        <v>9</v>
      </c>
      <c r="R12" s="63">
        <v>9</v>
      </c>
      <c r="S12" s="63">
        <v>30</v>
      </c>
      <c r="T12" s="63">
        <v>50</v>
      </c>
      <c r="U12" s="65">
        <f>T12+P12+N12+L12+J12+H12</f>
        <v>165</v>
      </c>
      <c r="V12" s="63"/>
    </row>
    <row r="13" spans="1:22" ht="36" customHeight="1">
      <c r="A13" s="9"/>
      <c r="B13" s="10"/>
      <c r="C13" s="11"/>
      <c r="D13" s="61"/>
      <c r="E13" s="61"/>
      <c r="F13" s="62"/>
      <c r="G13" s="63"/>
      <c r="H13" s="65"/>
      <c r="I13" s="63"/>
      <c r="J13" s="65"/>
      <c r="K13" s="63"/>
      <c r="L13" s="65"/>
      <c r="M13" s="63"/>
      <c r="N13" s="63"/>
      <c r="O13" s="63"/>
      <c r="P13" s="63"/>
      <c r="Q13" s="63"/>
      <c r="R13" s="65"/>
      <c r="S13" s="65"/>
      <c r="T13" s="65"/>
      <c r="U13" s="63">
        <f>U8+U9+U11+U12</f>
        <v>792</v>
      </c>
      <c r="V13" s="65"/>
    </row>
    <row r="14" spans="1:22" ht="36" customHeight="1">
      <c r="A14" s="146"/>
      <c r="B14" s="14"/>
      <c r="C14" s="17"/>
      <c r="D14" s="147"/>
      <c r="E14" s="147"/>
      <c r="F14" s="148"/>
      <c r="G14" s="149"/>
      <c r="H14" s="150"/>
      <c r="I14" s="149"/>
      <c r="J14" s="150"/>
      <c r="K14" s="149"/>
      <c r="L14" s="150"/>
      <c r="M14" s="149"/>
      <c r="N14" s="149"/>
      <c r="O14" s="149"/>
      <c r="P14" s="149"/>
      <c r="Q14" s="149"/>
      <c r="R14" s="150"/>
      <c r="S14" s="150"/>
      <c r="T14" s="150"/>
      <c r="U14" s="149"/>
      <c r="V14" s="150"/>
    </row>
    <row r="15" spans="1:22" ht="29.25" customHeight="1">
      <c r="A15" s="262" t="s">
        <v>11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</row>
    <row r="16" spans="1:22" ht="35.25" customHeight="1">
      <c r="A16" s="263" t="s">
        <v>12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</row>
    <row r="18" spans="1:22" ht="15.75">
      <c r="A18" s="2"/>
      <c r="B18" s="2"/>
      <c r="C18" s="2"/>
      <c r="D18" s="2"/>
      <c r="E18" s="2"/>
      <c r="F18" s="2" t="s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</sheetData>
  <sheetProtection/>
  <mergeCells count="15">
    <mergeCell ref="D6:D7"/>
    <mergeCell ref="E6:E7"/>
    <mergeCell ref="I2:M2"/>
    <mergeCell ref="D4:U4"/>
    <mergeCell ref="C2:H2"/>
    <mergeCell ref="A15:V15"/>
    <mergeCell ref="A16:V16"/>
    <mergeCell ref="O2:Q2"/>
    <mergeCell ref="A1:V1"/>
    <mergeCell ref="A6:A7"/>
    <mergeCell ref="B6:B7"/>
    <mergeCell ref="F6:F7"/>
    <mergeCell ref="G6:V6"/>
    <mergeCell ref="A3:V3"/>
    <mergeCell ref="C6:C7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="86" zoomScaleNormal="86" zoomScalePageLayoutView="0" workbookViewId="0" topLeftCell="A4">
      <selection activeCell="U14" sqref="U14"/>
    </sheetView>
  </sheetViews>
  <sheetFormatPr defaultColWidth="8.8515625" defaultRowHeight="15"/>
  <cols>
    <col min="1" max="1" width="3.28125" style="1" customWidth="1"/>
    <col min="2" max="2" width="40.8515625" style="1" customWidth="1"/>
    <col min="3" max="3" width="13.7109375" style="1" customWidth="1"/>
    <col min="4" max="4" width="9.8515625" style="1" customWidth="1"/>
    <col min="5" max="5" width="5.00390625" style="1" customWidth="1"/>
    <col min="6" max="6" width="4.7109375" style="1" customWidth="1"/>
    <col min="7" max="7" width="8.00390625" style="1" customWidth="1"/>
    <col min="8" max="8" width="4.57421875" style="1" customWidth="1"/>
    <col min="9" max="9" width="8.140625" style="1" customWidth="1"/>
    <col min="10" max="10" width="4.8515625" style="1" customWidth="1"/>
    <col min="11" max="11" width="6.7109375" style="1" customWidth="1"/>
    <col min="12" max="12" width="5.140625" style="1" customWidth="1"/>
    <col min="13" max="13" width="9.140625" style="1" customWidth="1"/>
    <col min="14" max="14" width="5.57421875" style="1" customWidth="1"/>
    <col min="15" max="15" width="6.421875" style="1" customWidth="1"/>
    <col min="16" max="16" width="5.00390625" style="1" customWidth="1"/>
    <col min="17" max="17" width="9.421875" style="1" customWidth="1"/>
    <col min="18" max="18" width="4.57421875" style="1" customWidth="1"/>
    <col min="19" max="19" width="9.8515625" style="1" customWidth="1"/>
    <col min="20" max="20" width="4.57421875" style="1" customWidth="1"/>
    <col min="21" max="21" width="6.00390625" style="1" customWidth="1"/>
    <col min="22" max="22" width="5.28125" style="1" customWidth="1"/>
    <col min="23" max="16384" width="8.8515625" style="1" customWidth="1"/>
  </cols>
  <sheetData>
    <row r="1" spans="1:22" ht="37.5" customHeight="1">
      <c r="A1" s="264" t="s">
        <v>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1" ht="22.5" customHeight="1">
      <c r="A2" s="95" t="s">
        <v>41</v>
      </c>
      <c r="B2" s="95"/>
      <c r="C2" s="275" t="s">
        <v>57</v>
      </c>
      <c r="D2" s="275"/>
      <c r="E2" s="275"/>
      <c r="F2" s="275"/>
      <c r="G2" s="275"/>
      <c r="H2" s="275"/>
      <c r="I2" s="264" t="s">
        <v>2</v>
      </c>
      <c r="J2" s="264"/>
      <c r="K2" s="264"/>
      <c r="L2" s="264"/>
      <c r="M2" s="264"/>
      <c r="N2" s="34">
        <v>7</v>
      </c>
      <c r="O2" s="264" t="s">
        <v>37</v>
      </c>
      <c r="P2" s="264"/>
      <c r="Q2" s="264"/>
      <c r="R2" s="5" t="s">
        <v>25</v>
      </c>
      <c r="S2" s="5"/>
      <c r="T2" s="34"/>
      <c r="U2" s="5"/>
    </row>
    <row r="3" spans="1:22" ht="33.75" customHeight="1">
      <c r="A3" s="260" t="s">
        <v>44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spans="1:22" ht="29.25" customHeight="1">
      <c r="A4" s="4"/>
      <c r="B4" s="6" t="s">
        <v>10</v>
      </c>
      <c r="C4" s="6"/>
      <c r="D4" s="274" t="s">
        <v>148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4"/>
    </row>
    <row r="5" spans="1:22" ht="15">
      <c r="A5" s="7" t="s">
        <v>3</v>
      </c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4.5" customHeight="1">
      <c r="A6" s="266" t="s">
        <v>4</v>
      </c>
      <c r="B6" s="268" t="s">
        <v>5</v>
      </c>
      <c r="C6" s="273" t="s">
        <v>18</v>
      </c>
      <c r="D6" s="266" t="s">
        <v>19</v>
      </c>
      <c r="E6" s="270" t="s">
        <v>13</v>
      </c>
      <c r="F6" s="270" t="s">
        <v>32</v>
      </c>
      <c r="G6" s="272" t="s">
        <v>6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</row>
    <row r="7" spans="1:22" ht="93" customHeight="1">
      <c r="A7" s="267"/>
      <c r="B7" s="269"/>
      <c r="C7" s="266"/>
      <c r="D7" s="267"/>
      <c r="E7" s="271"/>
      <c r="F7" s="271"/>
      <c r="G7" s="29" t="s">
        <v>21</v>
      </c>
      <c r="H7" s="32" t="s">
        <v>8</v>
      </c>
      <c r="I7" s="30" t="s">
        <v>22</v>
      </c>
      <c r="J7" s="32" t="s">
        <v>8</v>
      </c>
      <c r="K7" s="30" t="s">
        <v>23</v>
      </c>
      <c r="L7" s="32" t="s">
        <v>8</v>
      </c>
      <c r="M7" s="29" t="s">
        <v>24</v>
      </c>
      <c r="N7" s="32" t="s">
        <v>8</v>
      </c>
      <c r="O7" s="30" t="s">
        <v>20</v>
      </c>
      <c r="P7" s="32" t="s">
        <v>8</v>
      </c>
      <c r="Q7" s="30" t="s">
        <v>7</v>
      </c>
      <c r="R7" s="32" t="s">
        <v>8</v>
      </c>
      <c r="S7" s="30" t="s">
        <v>31</v>
      </c>
      <c r="T7" s="32" t="s">
        <v>8</v>
      </c>
      <c r="U7" s="33" t="s">
        <v>164</v>
      </c>
      <c r="V7" s="31" t="s">
        <v>9</v>
      </c>
    </row>
    <row r="8" spans="1:22" ht="24.75" customHeight="1">
      <c r="A8" s="74">
        <v>1</v>
      </c>
      <c r="B8" s="78" t="s">
        <v>58</v>
      </c>
      <c r="C8" s="76" t="s">
        <v>67</v>
      </c>
      <c r="D8" s="79">
        <v>30060</v>
      </c>
      <c r="E8" s="26" t="s">
        <v>104</v>
      </c>
      <c r="F8" s="25" t="s">
        <v>56</v>
      </c>
      <c r="G8" s="64">
        <v>25</v>
      </c>
      <c r="H8" s="63">
        <v>70</v>
      </c>
      <c r="I8" s="64">
        <v>207</v>
      </c>
      <c r="J8" s="63">
        <v>48</v>
      </c>
      <c r="K8" s="64">
        <v>51</v>
      </c>
      <c r="L8" s="64">
        <v>52</v>
      </c>
      <c r="M8" s="64"/>
      <c r="N8" s="63"/>
      <c r="O8" s="63"/>
      <c r="P8" s="63"/>
      <c r="Q8" s="64">
        <v>31</v>
      </c>
      <c r="R8" s="63">
        <v>41</v>
      </c>
      <c r="S8" s="63">
        <v>7</v>
      </c>
      <c r="T8" s="63">
        <v>7</v>
      </c>
      <c r="U8" s="63">
        <f>R8+P8+N8+L8+J8+H8</f>
        <v>211</v>
      </c>
      <c r="V8" s="63"/>
    </row>
    <row r="9" spans="1:22" ht="24.75" customHeight="1">
      <c r="A9" s="74">
        <v>2</v>
      </c>
      <c r="B9" s="78" t="s">
        <v>59</v>
      </c>
      <c r="C9" s="76" t="s">
        <v>63</v>
      </c>
      <c r="D9" s="79">
        <v>32660</v>
      </c>
      <c r="E9" s="26" t="s">
        <v>102</v>
      </c>
      <c r="F9" s="25" t="s">
        <v>56</v>
      </c>
      <c r="G9" s="64">
        <v>14</v>
      </c>
      <c r="H9" s="63">
        <v>38</v>
      </c>
      <c r="I9" s="64">
        <v>133</v>
      </c>
      <c r="J9" s="63">
        <v>13</v>
      </c>
      <c r="K9" s="63">
        <v>35</v>
      </c>
      <c r="L9" s="64">
        <v>20</v>
      </c>
      <c r="M9" s="64"/>
      <c r="N9" s="63"/>
      <c r="O9" s="63"/>
      <c r="P9" s="63"/>
      <c r="Q9" s="64">
        <v>1</v>
      </c>
      <c r="R9" s="63">
        <v>2</v>
      </c>
      <c r="S9" s="63">
        <v>14</v>
      </c>
      <c r="T9" s="63">
        <v>18</v>
      </c>
      <c r="U9" s="63">
        <f>T9+P9+N9+L9+J9+H9</f>
        <v>89</v>
      </c>
      <c r="V9" s="63"/>
    </row>
    <row r="10" spans="1:22" ht="24.75" customHeight="1">
      <c r="A10" s="74">
        <v>3</v>
      </c>
      <c r="B10" s="78" t="s">
        <v>60</v>
      </c>
      <c r="C10" s="76" t="s">
        <v>64</v>
      </c>
      <c r="D10" s="79">
        <v>22518</v>
      </c>
      <c r="E10" s="26" t="s">
        <v>105</v>
      </c>
      <c r="F10" s="25" t="s">
        <v>56</v>
      </c>
      <c r="G10" s="64">
        <v>15</v>
      </c>
      <c r="H10" s="63">
        <v>61</v>
      </c>
      <c r="I10" s="64">
        <v>125</v>
      </c>
      <c r="J10" s="63">
        <v>22</v>
      </c>
      <c r="K10" s="64">
        <v>26</v>
      </c>
      <c r="L10" s="64">
        <v>26</v>
      </c>
      <c r="M10" s="64"/>
      <c r="N10" s="63"/>
      <c r="O10" s="63"/>
      <c r="P10" s="63"/>
      <c r="Q10" s="64">
        <v>3</v>
      </c>
      <c r="R10" s="63">
        <v>9</v>
      </c>
      <c r="S10" s="63">
        <v>5</v>
      </c>
      <c r="T10" s="63">
        <v>5</v>
      </c>
      <c r="U10" s="63">
        <f>R10+P10+N10+L10+J10+H10</f>
        <v>118</v>
      </c>
      <c r="V10" s="63"/>
    </row>
    <row r="11" spans="1:22" ht="24.75" customHeight="1">
      <c r="A11" s="74">
        <v>4</v>
      </c>
      <c r="B11" s="78" t="s">
        <v>61</v>
      </c>
      <c r="C11" s="76" t="s">
        <v>65</v>
      </c>
      <c r="D11" s="79">
        <v>24735</v>
      </c>
      <c r="E11" s="26" t="s">
        <v>35</v>
      </c>
      <c r="F11" s="25" t="s">
        <v>56</v>
      </c>
      <c r="G11" s="64">
        <v>13</v>
      </c>
      <c r="H11" s="63">
        <v>55</v>
      </c>
      <c r="I11" s="64">
        <v>164</v>
      </c>
      <c r="J11" s="63">
        <v>42</v>
      </c>
      <c r="K11" s="64">
        <v>40</v>
      </c>
      <c r="L11" s="64">
        <v>50</v>
      </c>
      <c r="M11" s="64"/>
      <c r="N11" s="63"/>
      <c r="O11" s="63"/>
      <c r="P11" s="63"/>
      <c r="Q11" s="64">
        <v>20</v>
      </c>
      <c r="R11" s="63">
        <v>50</v>
      </c>
      <c r="S11" s="63">
        <v>6</v>
      </c>
      <c r="T11" s="63">
        <v>6</v>
      </c>
      <c r="U11" s="63">
        <f>R11+P11+N11+L11+J11+H11</f>
        <v>197</v>
      </c>
      <c r="V11" s="63"/>
    </row>
    <row r="12" spans="1:22" ht="24.75" customHeight="1">
      <c r="A12" s="74">
        <v>5</v>
      </c>
      <c r="B12" s="78" t="s">
        <v>62</v>
      </c>
      <c r="C12" s="76" t="s">
        <v>66</v>
      </c>
      <c r="D12" s="79">
        <v>25772</v>
      </c>
      <c r="E12" s="26" t="s">
        <v>103</v>
      </c>
      <c r="F12" s="25" t="s">
        <v>56</v>
      </c>
      <c r="G12" s="64">
        <v>8</v>
      </c>
      <c r="H12" s="63">
        <v>40</v>
      </c>
      <c r="I12" s="64">
        <v>132</v>
      </c>
      <c r="J12" s="63">
        <v>26</v>
      </c>
      <c r="K12" s="64">
        <v>16</v>
      </c>
      <c r="L12" s="64">
        <v>16</v>
      </c>
      <c r="M12" s="64"/>
      <c r="N12" s="63"/>
      <c r="O12" s="63"/>
      <c r="P12" s="63"/>
      <c r="Q12" s="64">
        <v>0</v>
      </c>
      <c r="R12" s="63">
        <v>0</v>
      </c>
      <c r="S12" s="63">
        <v>10</v>
      </c>
      <c r="T12" s="63">
        <v>10</v>
      </c>
      <c r="U12" s="63">
        <f>T12+R12+P12+N12+L12+J12+H12</f>
        <v>92</v>
      </c>
      <c r="V12" s="63"/>
    </row>
    <row r="13" spans="1:22" ht="34.5" customHeight="1">
      <c r="A13" s="19"/>
      <c r="B13" s="55"/>
      <c r="C13" s="55"/>
      <c r="D13" s="44"/>
      <c r="E13" s="44"/>
      <c r="F13" s="67"/>
      <c r="G13" s="63"/>
      <c r="H13" s="65"/>
      <c r="I13" s="63"/>
      <c r="J13" s="65"/>
      <c r="K13" s="63"/>
      <c r="L13" s="63"/>
      <c r="M13" s="63"/>
      <c r="N13" s="65"/>
      <c r="O13" s="65"/>
      <c r="P13" s="65"/>
      <c r="Q13" s="63"/>
      <c r="R13" s="65"/>
      <c r="S13" s="151"/>
      <c r="T13" s="222"/>
      <c r="U13" s="151">
        <f>U8+U10+U11+U12</f>
        <v>618</v>
      </c>
      <c r="V13" s="68"/>
    </row>
    <row r="14" spans="1:18" ht="25.5" customHeight="1">
      <c r="A14" s="12"/>
      <c r="D14" s="12"/>
      <c r="E14" s="12"/>
      <c r="F14" s="16"/>
      <c r="G14" s="12"/>
      <c r="H14" s="16"/>
      <c r="I14" s="12"/>
      <c r="J14" s="16"/>
      <c r="K14" s="12"/>
      <c r="L14" s="12"/>
      <c r="M14" s="12"/>
      <c r="N14" s="16"/>
      <c r="O14" s="16"/>
      <c r="P14" s="16"/>
      <c r="Q14" s="12"/>
      <c r="R14" s="16"/>
    </row>
    <row r="15" spans="1:18" ht="15">
      <c r="A15" s="262" t="s">
        <v>11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</row>
    <row r="16" spans="1:18" ht="45" customHeight="1">
      <c r="A16" s="263" t="s">
        <v>12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</row>
  </sheetData>
  <sheetProtection/>
  <mergeCells count="15">
    <mergeCell ref="D4:U4"/>
    <mergeCell ref="C2:H2"/>
    <mergeCell ref="G6:V6"/>
    <mergeCell ref="A1:V1"/>
    <mergeCell ref="E6:E7"/>
    <mergeCell ref="A3:V3"/>
    <mergeCell ref="I2:M2"/>
    <mergeCell ref="O2:Q2"/>
    <mergeCell ref="A15:R15"/>
    <mergeCell ref="A16:R16"/>
    <mergeCell ref="A6:A7"/>
    <mergeCell ref="B6:B7"/>
    <mergeCell ref="C6:C7"/>
    <mergeCell ref="D6:D7"/>
    <mergeCell ref="F6:F7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7"/>
  <sheetViews>
    <sheetView zoomScale="93" zoomScaleNormal="93" zoomScalePageLayoutView="0" workbookViewId="0" topLeftCell="A4">
      <selection activeCell="U15" sqref="U15"/>
    </sheetView>
  </sheetViews>
  <sheetFormatPr defaultColWidth="9.140625" defaultRowHeight="15"/>
  <cols>
    <col min="1" max="1" width="5.00390625" style="0" customWidth="1"/>
    <col min="2" max="2" width="35.57421875" style="0" customWidth="1"/>
    <col min="3" max="3" width="12.28125" style="0" customWidth="1"/>
    <col min="4" max="4" width="9.421875" style="0" customWidth="1"/>
    <col min="5" max="5" width="4.140625" style="0" customWidth="1"/>
    <col min="6" max="6" width="5.00390625" style="0" customWidth="1"/>
    <col min="7" max="7" width="7.421875" style="0" customWidth="1"/>
    <col min="8" max="8" width="5.00390625" style="0" customWidth="1"/>
    <col min="9" max="9" width="7.8515625" style="0" customWidth="1"/>
    <col min="10" max="10" width="5.00390625" style="0" customWidth="1"/>
    <col min="11" max="11" width="6.28125" style="0" customWidth="1"/>
    <col min="12" max="12" width="4.421875" style="0" customWidth="1"/>
    <col min="13" max="13" width="8.7109375" style="0" customWidth="1"/>
    <col min="14" max="14" width="4.140625" style="0" customWidth="1"/>
    <col min="15" max="15" width="5.7109375" style="0" customWidth="1"/>
    <col min="16" max="16" width="4.140625" style="0" customWidth="1"/>
    <col min="17" max="17" width="10.28125" style="0" customWidth="1"/>
    <col min="18" max="18" width="4.28125" style="0" customWidth="1"/>
    <col min="19" max="19" width="9.8515625" style="0" customWidth="1"/>
    <col min="20" max="20" width="3.57421875" style="0" customWidth="1"/>
    <col min="21" max="21" width="5.57421875" style="0" customWidth="1"/>
    <col min="22" max="22" width="6.00390625" style="0" customWidth="1"/>
  </cols>
  <sheetData>
    <row r="2" spans="1:22" ht="27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ht="22.5" customHeight="1">
      <c r="A3" s="95" t="s">
        <v>41</v>
      </c>
      <c r="B3" s="95"/>
      <c r="C3" s="275" t="s">
        <v>68</v>
      </c>
      <c r="D3" s="275"/>
      <c r="E3" s="275"/>
      <c r="F3" s="275"/>
      <c r="G3" s="95"/>
      <c r="H3" s="95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  <c r="V3" s="1"/>
    </row>
    <row r="4" spans="1:22" ht="36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22.5" customHeight="1">
      <c r="A5" s="4"/>
      <c r="B5" s="6" t="s">
        <v>10</v>
      </c>
      <c r="C5" s="6"/>
      <c r="D5" s="274" t="s">
        <v>147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5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0" t="s">
        <v>32</v>
      </c>
      <c r="G7" s="272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64.5" customHeight="1">
      <c r="A8" s="267"/>
      <c r="B8" s="269"/>
      <c r="C8" s="266"/>
      <c r="D8" s="267"/>
      <c r="E8" s="271"/>
      <c r="F8" s="271"/>
      <c r="G8" s="29" t="s">
        <v>21</v>
      </c>
      <c r="H8" s="32" t="s">
        <v>8</v>
      </c>
      <c r="I8" s="30" t="s">
        <v>22</v>
      </c>
      <c r="J8" s="32" t="s">
        <v>8</v>
      </c>
      <c r="K8" s="30" t="s">
        <v>23</v>
      </c>
      <c r="L8" s="32" t="s">
        <v>8</v>
      </c>
      <c r="M8" s="29" t="s">
        <v>24</v>
      </c>
      <c r="N8" s="32" t="s">
        <v>8</v>
      </c>
      <c r="O8" s="30" t="s">
        <v>20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31" t="s">
        <v>9</v>
      </c>
    </row>
    <row r="9" spans="1:22" ht="24.75" customHeight="1">
      <c r="A9" s="74">
        <v>1</v>
      </c>
      <c r="B9" s="135" t="s">
        <v>69</v>
      </c>
      <c r="C9" s="99"/>
      <c r="D9" s="100">
        <v>30270</v>
      </c>
      <c r="E9" s="99" t="s">
        <v>104</v>
      </c>
      <c r="F9" s="107" t="s">
        <v>56</v>
      </c>
      <c r="G9" s="102">
        <v>14</v>
      </c>
      <c r="H9" s="103">
        <v>38</v>
      </c>
      <c r="I9" s="102">
        <v>161</v>
      </c>
      <c r="J9" s="103">
        <v>25</v>
      </c>
      <c r="K9" s="102">
        <v>14</v>
      </c>
      <c r="L9" s="102">
        <v>7</v>
      </c>
      <c r="M9" s="102"/>
      <c r="N9" s="103"/>
      <c r="O9" s="103"/>
      <c r="P9" s="103"/>
      <c r="Q9" s="102">
        <v>20</v>
      </c>
      <c r="R9" s="103">
        <v>30</v>
      </c>
      <c r="S9" s="103">
        <v>16</v>
      </c>
      <c r="T9" s="103">
        <v>22</v>
      </c>
      <c r="U9" s="103">
        <f>T9+R9+P9+N9+J9+H9</f>
        <v>115</v>
      </c>
      <c r="V9" s="123"/>
    </row>
    <row r="10" spans="1:22" ht="24.75" customHeight="1">
      <c r="A10" s="74">
        <v>2</v>
      </c>
      <c r="B10" s="135" t="s">
        <v>70</v>
      </c>
      <c r="C10" s="99"/>
      <c r="D10" s="100">
        <v>23659</v>
      </c>
      <c r="E10" s="99">
        <v>9</v>
      </c>
      <c r="F10" s="107" t="s">
        <v>74</v>
      </c>
      <c r="G10" s="102">
        <v>18</v>
      </c>
      <c r="H10" s="103">
        <v>79</v>
      </c>
      <c r="I10" s="102">
        <v>189</v>
      </c>
      <c r="J10" s="103">
        <v>44</v>
      </c>
      <c r="K10" s="103">
        <v>12</v>
      </c>
      <c r="L10" s="102">
        <v>12</v>
      </c>
      <c r="M10" s="102"/>
      <c r="N10" s="103"/>
      <c r="O10" s="103">
        <v>25</v>
      </c>
      <c r="P10" s="103">
        <v>25</v>
      </c>
      <c r="Q10" s="102"/>
      <c r="R10" s="103"/>
      <c r="S10" s="103">
        <v>0</v>
      </c>
      <c r="T10" s="103">
        <v>0</v>
      </c>
      <c r="U10" s="103">
        <f>T10+R10+P10+N10+L10+J10+H10</f>
        <v>160</v>
      </c>
      <c r="V10" s="123"/>
    </row>
    <row r="11" spans="1:22" ht="24.75" customHeight="1">
      <c r="A11" s="74">
        <v>3</v>
      </c>
      <c r="B11" s="135" t="s">
        <v>71</v>
      </c>
      <c r="C11" s="99"/>
      <c r="D11" s="100">
        <v>26709</v>
      </c>
      <c r="E11" s="99" t="s">
        <v>103</v>
      </c>
      <c r="F11" s="107" t="s">
        <v>56</v>
      </c>
      <c r="G11" s="102">
        <v>15</v>
      </c>
      <c r="H11" s="103">
        <v>61</v>
      </c>
      <c r="I11" s="102">
        <v>137</v>
      </c>
      <c r="J11" s="103">
        <v>28</v>
      </c>
      <c r="K11" s="102">
        <v>30</v>
      </c>
      <c r="L11" s="102">
        <v>30</v>
      </c>
      <c r="M11" s="102"/>
      <c r="N11" s="103"/>
      <c r="O11" s="103"/>
      <c r="P11" s="103"/>
      <c r="Q11" s="102">
        <v>3</v>
      </c>
      <c r="R11" s="103">
        <v>9</v>
      </c>
      <c r="S11" s="103">
        <v>20</v>
      </c>
      <c r="T11" s="103">
        <v>30</v>
      </c>
      <c r="U11" s="103">
        <f>T11+P11+N11+L11+J11+H11</f>
        <v>149</v>
      </c>
      <c r="V11" s="123"/>
    </row>
    <row r="12" spans="1:22" ht="24.75" customHeight="1">
      <c r="A12" s="74">
        <v>4</v>
      </c>
      <c r="B12" s="135" t="s">
        <v>72</v>
      </c>
      <c r="C12" s="99"/>
      <c r="D12" s="100">
        <v>33074</v>
      </c>
      <c r="E12" s="99" t="s">
        <v>102</v>
      </c>
      <c r="F12" s="107" t="s">
        <v>56</v>
      </c>
      <c r="G12" s="102">
        <v>22</v>
      </c>
      <c r="H12" s="103">
        <v>61</v>
      </c>
      <c r="I12" s="102">
        <v>161</v>
      </c>
      <c r="J12" s="103">
        <v>25</v>
      </c>
      <c r="K12" s="102">
        <v>1</v>
      </c>
      <c r="L12" s="102">
        <v>0</v>
      </c>
      <c r="M12" s="102"/>
      <c r="N12" s="103"/>
      <c r="O12" s="103"/>
      <c r="P12" s="103"/>
      <c r="Q12" s="102">
        <v>3</v>
      </c>
      <c r="R12" s="103">
        <v>6</v>
      </c>
      <c r="S12" s="103">
        <v>2</v>
      </c>
      <c r="T12" s="103">
        <v>2</v>
      </c>
      <c r="U12" s="103">
        <f>T12+R12+P12+N12+L12+J12+H12</f>
        <v>94</v>
      </c>
      <c r="V12" s="123"/>
    </row>
    <row r="13" spans="1:22" ht="24.75" customHeight="1">
      <c r="A13" s="74">
        <v>5</v>
      </c>
      <c r="B13" s="135" t="s">
        <v>73</v>
      </c>
      <c r="C13" s="99"/>
      <c r="D13" s="100">
        <v>20966</v>
      </c>
      <c r="E13" s="99">
        <v>10</v>
      </c>
      <c r="F13" s="107" t="s">
        <v>74</v>
      </c>
      <c r="G13" s="102">
        <v>4</v>
      </c>
      <c r="H13" s="103">
        <v>52</v>
      </c>
      <c r="I13" s="102">
        <v>165</v>
      </c>
      <c r="J13" s="103">
        <v>47</v>
      </c>
      <c r="K13" s="102"/>
      <c r="L13" s="102"/>
      <c r="M13" s="102"/>
      <c r="N13" s="103"/>
      <c r="O13" s="103">
        <v>20</v>
      </c>
      <c r="P13" s="103">
        <v>20</v>
      </c>
      <c r="Q13" s="102"/>
      <c r="R13" s="103"/>
      <c r="S13" s="103">
        <v>6</v>
      </c>
      <c r="T13" s="103">
        <v>6</v>
      </c>
      <c r="U13" s="103">
        <f>T13+R13+P13+N13+L13+J13+H13</f>
        <v>125</v>
      </c>
      <c r="V13" s="123"/>
    </row>
    <row r="14" spans="1:22" ht="35.25" customHeight="1">
      <c r="A14" s="9"/>
      <c r="B14" s="124"/>
      <c r="C14" s="124"/>
      <c r="D14" s="115"/>
      <c r="E14" s="115"/>
      <c r="F14" s="121"/>
      <c r="G14" s="103"/>
      <c r="H14" s="113"/>
      <c r="I14" s="103"/>
      <c r="J14" s="113"/>
      <c r="K14" s="103"/>
      <c r="L14" s="103"/>
      <c r="M14" s="103"/>
      <c r="N14" s="113"/>
      <c r="O14" s="113"/>
      <c r="P14" s="113"/>
      <c r="Q14" s="103"/>
      <c r="R14" s="113"/>
      <c r="S14" s="114"/>
      <c r="T14" s="114"/>
      <c r="U14" s="114">
        <f>U9+U10+U11+U13</f>
        <v>549</v>
      </c>
      <c r="V14" s="125"/>
    </row>
    <row r="15" spans="1:18" ht="15">
      <c r="A15" s="12"/>
      <c r="B15" s="14"/>
      <c r="C15" s="17"/>
      <c r="D15" s="12"/>
      <c r="E15" s="12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">
      <c r="A16" s="262" t="s">
        <v>11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</row>
    <row r="17" spans="1:18" ht="35.25" customHeight="1">
      <c r="A17" s="263" t="s">
        <v>12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</sheetData>
  <sheetProtection/>
  <mergeCells count="15">
    <mergeCell ref="D5:U5"/>
    <mergeCell ref="G7:V7"/>
    <mergeCell ref="A2:V2"/>
    <mergeCell ref="E7:E8"/>
    <mergeCell ref="A4:V4"/>
    <mergeCell ref="I3:M3"/>
    <mergeCell ref="O3:Q3"/>
    <mergeCell ref="C3:F3"/>
    <mergeCell ref="A16:R16"/>
    <mergeCell ref="A17:R17"/>
    <mergeCell ref="A7:A8"/>
    <mergeCell ref="B7:B8"/>
    <mergeCell ref="C7:C8"/>
    <mergeCell ref="D7:D8"/>
    <mergeCell ref="F7:F8"/>
  </mergeCells>
  <printOptions/>
  <pageMargins left="0" right="0" top="0" bottom="0" header="0.31496062992125984" footer="0.31496062992125984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7"/>
  <sheetViews>
    <sheetView zoomScale="93" zoomScaleNormal="93" zoomScalePageLayoutView="0" workbookViewId="0" topLeftCell="A4">
      <selection activeCell="U15" sqref="U15"/>
    </sheetView>
  </sheetViews>
  <sheetFormatPr defaultColWidth="9.140625" defaultRowHeight="15"/>
  <cols>
    <col min="1" max="1" width="2.8515625" style="0" customWidth="1"/>
    <col min="2" max="2" width="38.421875" style="0" customWidth="1"/>
    <col min="3" max="3" width="13.57421875" style="0" customWidth="1"/>
    <col min="4" max="4" width="9.28125" style="0" customWidth="1"/>
    <col min="5" max="6" width="4.140625" style="0" customWidth="1"/>
    <col min="7" max="7" width="7.140625" style="0" customWidth="1"/>
    <col min="8" max="8" width="4.57421875" style="0" customWidth="1"/>
    <col min="9" max="9" width="7.57421875" style="0" customWidth="1"/>
    <col min="10" max="10" width="5.421875" style="0" customWidth="1"/>
    <col min="11" max="11" width="6.28125" style="0" customWidth="1"/>
    <col min="12" max="12" width="4.7109375" style="0" customWidth="1"/>
    <col min="13" max="13" width="7.140625" style="0" customWidth="1"/>
    <col min="14" max="14" width="4.8515625" style="0" customWidth="1"/>
    <col min="15" max="15" width="6.7109375" style="0" customWidth="1"/>
    <col min="16" max="16" width="4.421875" style="0" customWidth="1"/>
    <col min="17" max="17" width="10.28125" style="0" customWidth="1"/>
    <col min="18" max="18" width="3.8515625" style="0" customWidth="1"/>
    <col min="19" max="19" width="10.140625" style="0" customWidth="1"/>
    <col min="20" max="20" width="4.7109375" style="0" customWidth="1"/>
    <col min="21" max="21" width="5.421875" style="0" customWidth="1"/>
    <col min="22" max="22" width="4.28125" style="0" customWidth="1"/>
  </cols>
  <sheetData>
    <row r="2" spans="1:22" ht="33.7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2" ht="22.5" customHeight="1">
      <c r="A3" s="95" t="s">
        <v>41</v>
      </c>
      <c r="B3" s="95"/>
      <c r="C3" s="275" t="s">
        <v>75</v>
      </c>
      <c r="D3" s="275"/>
      <c r="E3" s="275"/>
      <c r="F3" s="275"/>
      <c r="G3" s="275"/>
      <c r="H3" s="275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  <c r="V3" s="1"/>
    </row>
    <row r="4" spans="1:22" ht="38.2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23.25" customHeight="1">
      <c r="A5" s="4"/>
      <c r="B5" s="6" t="s">
        <v>10</v>
      </c>
      <c r="C5" s="6"/>
      <c r="D5" s="274" t="s">
        <v>147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5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7" t="s">
        <v>32</v>
      </c>
      <c r="G7" s="276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70.5" customHeight="1">
      <c r="A8" s="267"/>
      <c r="B8" s="269"/>
      <c r="C8" s="266"/>
      <c r="D8" s="267"/>
      <c r="E8" s="271"/>
      <c r="F8" s="270"/>
      <c r="G8" s="29" t="s">
        <v>21</v>
      </c>
      <c r="H8" s="32" t="s">
        <v>8</v>
      </c>
      <c r="I8" s="30" t="s">
        <v>22</v>
      </c>
      <c r="J8" s="32" t="s">
        <v>8</v>
      </c>
      <c r="K8" s="30" t="s">
        <v>38</v>
      </c>
      <c r="L8" s="32" t="s">
        <v>8</v>
      </c>
      <c r="M8" s="29" t="s">
        <v>39</v>
      </c>
      <c r="N8" s="32" t="s">
        <v>8</v>
      </c>
      <c r="O8" s="30" t="s">
        <v>40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94" t="s">
        <v>9</v>
      </c>
    </row>
    <row r="9" spans="1:22" ht="24.75" customHeight="1">
      <c r="A9" s="74">
        <v>1</v>
      </c>
      <c r="B9" s="136" t="s">
        <v>76</v>
      </c>
      <c r="C9" s="58" t="s">
        <v>96</v>
      </c>
      <c r="D9" s="96">
        <v>26007</v>
      </c>
      <c r="E9" s="9" t="s">
        <v>103</v>
      </c>
      <c r="F9" s="9" t="s">
        <v>56</v>
      </c>
      <c r="G9" s="64">
        <v>14</v>
      </c>
      <c r="H9" s="64">
        <v>58</v>
      </c>
      <c r="I9" s="64">
        <v>136</v>
      </c>
      <c r="J9" s="64">
        <v>28</v>
      </c>
      <c r="K9" s="64">
        <v>11</v>
      </c>
      <c r="L9" s="64">
        <v>11</v>
      </c>
      <c r="M9" s="97"/>
      <c r="N9" s="64"/>
      <c r="O9" s="64"/>
      <c r="P9" s="64"/>
      <c r="Q9" s="64">
        <v>5</v>
      </c>
      <c r="R9" s="64">
        <v>15</v>
      </c>
      <c r="S9" s="72">
        <v>8</v>
      </c>
      <c r="T9" s="72">
        <v>8</v>
      </c>
      <c r="U9" s="72">
        <f>R9+P9+N9+L9+J9+H9</f>
        <v>112</v>
      </c>
      <c r="V9" s="72"/>
    </row>
    <row r="10" spans="1:22" ht="24.75" customHeight="1">
      <c r="A10" s="74">
        <v>2</v>
      </c>
      <c r="B10" s="21" t="s">
        <v>77</v>
      </c>
      <c r="C10" s="47" t="s">
        <v>81</v>
      </c>
      <c r="D10" s="48">
        <v>29995</v>
      </c>
      <c r="E10" s="26" t="s">
        <v>104</v>
      </c>
      <c r="F10" s="26" t="s">
        <v>56</v>
      </c>
      <c r="G10" s="64">
        <v>16</v>
      </c>
      <c r="H10" s="63">
        <v>43</v>
      </c>
      <c r="I10" s="64">
        <v>140</v>
      </c>
      <c r="J10" s="63">
        <v>15</v>
      </c>
      <c r="K10" s="63">
        <v>21</v>
      </c>
      <c r="L10" s="64">
        <v>10</v>
      </c>
      <c r="M10" s="64"/>
      <c r="N10" s="63"/>
      <c r="O10" s="63"/>
      <c r="P10" s="63"/>
      <c r="Q10" s="64">
        <v>4</v>
      </c>
      <c r="R10" s="63">
        <v>8</v>
      </c>
      <c r="S10" s="72">
        <v>30</v>
      </c>
      <c r="T10" s="72">
        <v>50</v>
      </c>
      <c r="U10" s="72">
        <f>T10+P10+N10+L10+J10+H10</f>
        <v>118</v>
      </c>
      <c r="V10" s="72"/>
    </row>
    <row r="11" spans="1:22" ht="24.75" customHeight="1">
      <c r="A11" s="74">
        <v>3</v>
      </c>
      <c r="B11" s="21" t="s">
        <v>78</v>
      </c>
      <c r="C11" s="47" t="s">
        <v>82</v>
      </c>
      <c r="D11" s="48">
        <v>26892</v>
      </c>
      <c r="E11" s="26" t="s">
        <v>34</v>
      </c>
      <c r="F11" s="26" t="s">
        <v>56</v>
      </c>
      <c r="G11" s="64">
        <v>10</v>
      </c>
      <c r="H11" s="63">
        <v>46</v>
      </c>
      <c r="I11" s="64">
        <v>165</v>
      </c>
      <c r="J11" s="63">
        <v>42</v>
      </c>
      <c r="K11" s="64">
        <v>9</v>
      </c>
      <c r="L11" s="64">
        <v>9</v>
      </c>
      <c r="M11" s="64"/>
      <c r="N11" s="63"/>
      <c r="O11" s="63"/>
      <c r="P11" s="63"/>
      <c r="Q11" s="64">
        <v>15</v>
      </c>
      <c r="R11" s="63">
        <v>40</v>
      </c>
      <c r="S11" s="72">
        <v>5</v>
      </c>
      <c r="T11" s="72">
        <v>5</v>
      </c>
      <c r="U11" s="72">
        <f>R11+P11+N11+L11+J11+H11</f>
        <v>137</v>
      </c>
      <c r="V11" s="72"/>
    </row>
    <row r="12" spans="1:22" ht="24.75" customHeight="1">
      <c r="A12" s="74">
        <v>4</v>
      </c>
      <c r="B12" s="21" t="s">
        <v>79</v>
      </c>
      <c r="C12" s="47" t="s">
        <v>83</v>
      </c>
      <c r="D12" s="48">
        <v>26545</v>
      </c>
      <c r="E12" s="26" t="s">
        <v>103</v>
      </c>
      <c r="F12" s="26" t="s">
        <v>56</v>
      </c>
      <c r="G12" s="64">
        <v>17</v>
      </c>
      <c r="H12" s="63">
        <v>67</v>
      </c>
      <c r="I12" s="64">
        <v>148</v>
      </c>
      <c r="J12" s="63">
        <v>34</v>
      </c>
      <c r="K12" s="64">
        <v>24</v>
      </c>
      <c r="L12" s="64">
        <v>24</v>
      </c>
      <c r="M12" s="64"/>
      <c r="N12" s="63"/>
      <c r="O12" s="63"/>
      <c r="P12" s="63"/>
      <c r="Q12" s="64">
        <v>10</v>
      </c>
      <c r="R12" s="63">
        <v>30</v>
      </c>
      <c r="S12" s="72">
        <v>9</v>
      </c>
      <c r="T12" s="72">
        <v>9</v>
      </c>
      <c r="U12" s="72">
        <f>R12+P12+N12+L12+J12+H12</f>
        <v>155</v>
      </c>
      <c r="V12" s="72"/>
    </row>
    <row r="13" spans="1:22" ht="24.75" customHeight="1">
      <c r="A13" s="74">
        <v>5</v>
      </c>
      <c r="B13" s="21" t="s">
        <v>80</v>
      </c>
      <c r="C13" s="47" t="s">
        <v>84</v>
      </c>
      <c r="D13" s="48">
        <v>30662</v>
      </c>
      <c r="E13" s="26" t="s">
        <v>33</v>
      </c>
      <c r="F13" s="26" t="s">
        <v>56</v>
      </c>
      <c r="G13" s="64">
        <v>19</v>
      </c>
      <c r="H13" s="63">
        <v>52</v>
      </c>
      <c r="I13" s="64">
        <v>165</v>
      </c>
      <c r="J13" s="63">
        <v>27</v>
      </c>
      <c r="K13" s="64">
        <v>2</v>
      </c>
      <c r="L13" s="64">
        <v>2</v>
      </c>
      <c r="M13" s="64"/>
      <c r="N13" s="63"/>
      <c r="O13" s="63"/>
      <c r="P13" s="63"/>
      <c r="Q13" s="64">
        <v>10</v>
      </c>
      <c r="R13" s="63">
        <v>20</v>
      </c>
      <c r="S13" s="72">
        <v>20</v>
      </c>
      <c r="T13" s="72">
        <v>30</v>
      </c>
      <c r="U13" s="72">
        <f>T13+R13+P13+N13+J13+H13</f>
        <v>129</v>
      </c>
      <c r="V13" s="72"/>
    </row>
    <row r="14" spans="1:22" ht="35.25" customHeight="1">
      <c r="A14" s="9"/>
      <c r="B14" s="10"/>
      <c r="C14" s="11"/>
      <c r="D14" s="9"/>
      <c r="E14" s="36"/>
      <c r="F14" s="36"/>
      <c r="G14" s="63"/>
      <c r="H14" s="65"/>
      <c r="I14" s="63"/>
      <c r="J14" s="65"/>
      <c r="K14" s="63"/>
      <c r="L14" s="63"/>
      <c r="M14" s="63"/>
      <c r="N14" s="65"/>
      <c r="O14" s="65"/>
      <c r="P14" s="65"/>
      <c r="Q14" s="63"/>
      <c r="R14" s="65"/>
      <c r="S14" s="70"/>
      <c r="T14" s="70"/>
      <c r="U14" s="70">
        <f>U10+U11+U12+U13</f>
        <v>539</v>
      </c>
      <c r="V14" s="70"/>
    </row>
    <row r="15" spans="1:18" ht="15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">
      <c r="A16" s="262" t="s">
        <v>11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</row>
    <row r="17" spans="1:18" ht="42" customHeight="1">
      <c r="A17" s="263" t="s">
        <v>12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</sheetData>
  <sheetProtection/>
  <mergeCells count="15">
    <mergeCell ref="D5:U5"/>
    <mergeCell ref="G7:V7"/>
    <mergeCell ref="A2:V2"/>
    <mergeCell ref="F7:F8"/>
    <mergeCell ref="I3:M3"/>
    <mergeCell ref="O3:Q3"/>
    <mergeCell ref="A4:V4"/>
    <mergeCell ref="C3:H3"/>
    <mergeCell ref="A17:R17"/>
    <mergeCell ref="A7:A8"/>
    <mergeCell ref="B7:B8"/>
    <mergeCell ref="C7:C8"/>
    <mergeCell ref="D7:D8"/>
    <mergeCell ref="E7:E8"/>
    <mergeCell ref="A16:R16"/>
  </mergeCells>
  <printOptions/>
  <pageMargins left="0" right="0" top="0" bottom="0" header="0.31496062992125984" footer="0.31496062992125984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zoomScale="91" zoomScaleNormal="91" zoomScalePageLayoutView="0" workbookViewId="0" topLeftCell="A7">
      <selection activeCell="U15" sqref="U15"/>
    </sheetView>
  </sheetViews>
  <sheetFormatPr defaultColWidth="8.8515625" defaultRowHeight="15"/>
  <cols>
    <col min="1" max="1" width="2.8515625" style="1" customWidth="1"/>
    <col min="2" max="2" width="39.28125" style="1" customWidth="1"/>
    <col min="3" max="3" width="13.28125" style="1" customWidth="1"/>
    <col min="4" max="4" width="9.421875" style="1" customWidth="1"/>
    <col min="5" max="5" width="3.57421875" style="1" customWidth="1"/>
    <col min="6" max="6" width="3.7109375" style="1" customWidth="1"/>
    <col min="7" max="7" width="7.00390625" style="1" customWidth="1"/>
    <col min="8" max="8" width="4.7109375" style="1" customWidth="1"/>
    <col min="9" max="9" width="7.7109375" style="1" customWidth="1"/>
    <col min="10" max="10" width="4.421875" style="1" customWidth="1"/>
    <col min="11" max="11" width="6.8515625" style="1" customWidth="1"/>
    <col min="12" max="12" width="4.28125" style="1" customWidth="1"/>
    <col min="13" max="13" width="8.57421875" style="1" customWidth="1"/>
    <col min="14" max="14" width="4.57421875" style="1" customWidth="1"/>
    <col min="15" max="15" width="5.140625" style="1" customWidth="1"/>
    <col min="16" max="16" width="4.421875" style="1" customWidth="1"/>
    <col min="17" max="17" width="10.7109375" style="1" customWidth="1"/>
    <col min="18" max="18" width="3.7109375" style="1" customWidth="1"/>
    <col min="19" max="19" width="9.57421875" style="1" customWidth="1"/>
    <col min="20" max="20" width="4.28125" style="1" customWidth="1"/>
    <col min="21" max="21" width="5.140625" style="1" customWidth="1"/>
    <col min="22" max="22" width="5.7109375" style="1" customWidth="1"/>
    <col min="23" max="16384" width="8.8515625" style="1" customWidth="1"/>
  </cols>
  <sheetData>
    <row r="1" spans="1:16" ht="15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34.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1" ht="27" customHeight="1">
      <c r="A3" s="95" t="s">
        <v>41</v>
      </c>
      <c r="B3" s="95"/>
      <c r="C3" s="275" t="s">
        <v>85</v>
      </c>
      <c r="D3" s="275"/>
      <c r="E3" s="275"/>
      <c r="F3" s="275"/>
      <c r="G3" s="275"/>
      <c r="H3" s="275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</row>
    <row r="4" spans="1:22" ht="32.2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29.25" customHeight="1">
      <c r="A5" s="4"/>
      <c r="B5" s="6" t="s">
        <v>10</v>
      </c>
      <c r="C5" s="6"/>
      <c r="D5" s="274" t="s">
        <v>147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6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0" t="s">
        <v>32</v>
      </c>
      <c r="G7" s="276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63.75" customHeight="1">
      <c r="A8" s="267"/>
      <c r="B8" s="269"/>
      <c r="C8" s="266"/>
      <c r="D8" s="267"/>
      <c r="E8" s="271"/>
      <c r="F8" s="271"/>
      <c r="G8" s="29" t="s">
        <v>21</v>
      </c>
      <c r="H8" s="32" t="s">
        <v>8</v>
      </c>
      <c r="I8" s="30" t="s">
        <v>22</v>
      </c>
      <c r="J8" s="32" t="s">
        <v>8</v>
      </c>
      <c r="K8" s="30" t="s">
        <v>23</v>
      </c>
      <c r="L8" s="32" t="s">
        <v>8</v>
      </c>
      <c r="M8" s="29" t="s">
        <v>24</v>
      </c>
      <c r="N8" s="32" t="s">
        <v>8</v>
      </c>
      <c r="O8" s="30" t="s">
        <v>20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31" t="s">
        <v>9</v>
      </c>
    </row>
    <row r="9" spans="1:22" ht="22.5" customHeight="1">
      <c r="A9" s="74">
        <v>1</v>
      </c>
      <c r="B9" s="98" t="s">
        <v>86</v>
      </c>
      <c r="C9" s="99" t="s">
        <v>91</v>
      </c>
      <c r="D9" s="100">
        <v>31695</v>
      </c>
      <c r="E9" s="101" t="s">
        <v>33</v>
      </c>
      <c r="F9" s="101" t="s">
        <v>74</v>
      </c>
      <c r="G9" s="102">
        <v>8</v>
      </c>
      <c r="H9" s="102">
        <v>34</v>
      </c>
      <c r="I9" s="102">
        <v>241</v>
      </c>
      <c r="J9" s="102">
        <v>40</v>
      </c>
      <c r="K9" s="102">
        <v>44</v>
      </c>
      <c r="L9" s="102">
        <v>24</v>
      </c>
      <c r="M9" s="102">
        <v>7</v>
      </c>
      <c r="N9" s="102">
        <v>19</v>
      </c>
      <c r="O9" s="102"/>
      <c r="P9" s="102"/>
      <c r="Q9" s="102"/>
      <c r="R9" s="102"/>
      <c r="S9" s="103">
        <v>4</v>
      </c>
      <c r="T9" s="103">
        <v>4</v>
      </c>
      <c r="U9" s="103">
        <f>R9+P9+N9+L9+J9+H9</f>
        <v>117</v>
      </c>
      <c r="V9" s="103"/>
    </row>
    <row r="10" spans="1:22" ht="22.5" customHeight="1">
      <c r="A10" s="74">
        <v>2</v>
      </c>
      <c r="B10" s="132" t="s">
        <v>87</v>
      </c>
      <c r="C10" s="105" t="s">
        <v>92</v>
      </c>
      <c r="D10" s="100">
        <v>25180</v>
      </c>
      <c r="E10" s="101" t="s">
        <v>103</v>
      </c>
      <c r="F10" s="101" t="s">
        <v>74</v>
      </c>
      <c r="G10" s="102">
        <v>11</v>
      </c>
      <c r="H10" s="102">
        <v>58</v>
      </c>
      <c r="I10" s="102">
        <v>210</v>
      </c>
      <c r="J10" s="102">
        <v>55</v>
      </c>
      <c r="K10" s="102">
        <v>13</v>
      </c>
      <c r="L10" s="102">
        <v>13</v>
      </c>
      <c r="M10" s="102"/>
      <c r="N10" s="102"/>
      <c r="O10" s="102">
        <v>83</v>
      </c>
      <c r="P10" s="102">
        <v>61</v>
      </c>
      <c r="Q10" s="102"/>
      <c r="R10" s="102"/>
      <c r="S10" s="103">
        <v>8</v>
      </c>
      <c r="T10" s="103">
        <v>8</v>
      </c>
      <c r="U10" s="103">
        <f>R10+P10+N10+L10+J10+H10</f>
        <v>187</v>
      </c>
      <c r="V10" s="103"/>
    </row>
    <row r="11" spans="1:22" ht="22.5" customHeight="1">
      <c r="A11" s="74">
        <v>3</v>
      </c>
      <c r="B11" s="98" t="s">
        <v>88</v>
      </c>
      <c r="C11" s="105" t="s">
        <v>93</v>
      </c>
      <c r="D11" s="100">
        <v>30989</v>
      </c>
      <c r="E11" s="101" t="s">
        <v>33</v>
      </c>
      <c r="F11" s="101" t="s">
        <v>56</v>
      </c>
      <c r="G11" s="102">
        <v>24</v>
      </c>
      <c r="H11" s="102">
        <v>67</v>
      </c>
      <c r="I11" s="102">
        <v>191</v>
      </c>
      <c r="J11" s="102">
        <v>40</v>
      </c>
      <c r="K11" s="102">
        <v>49</v>
      </c>
      <c r="L11" s="102">
        <v>48</v>
      </c>
      <c r="M11" s="102"/>
      <c r="N11" s="102"/>
      <c r="O11" s="102"/>
      <c r="P11" s="102"/>
      <c r="Q11" s="102">
        <v>13</v>
      </c>
      <c r="R11" s="102">
        <v>23</v>
      </c>
      <c r="S11" s="103">
        <v>0</v>
      </c>
      <c r="T11" s="103">
        <v>0</v>
      </c>
      <c r="U11" s="103">
        <f>T11+R11+P11+N11+L11+J11+H11</f>
        <v>178</v>
      </c>
      <c r="V11" s="103"/>
    </row>
    <row r="12" spans="1:22" ht="22.5" customHeight="1">
      <c r="A12" s="74">
        <v>4</v>
      </c>
      <c r="B12" s="104" t="s">
        <v>89</v>
      </c>
      <c r="C12" s="105" t="s">
        <v>94</v>
      </c>
      <c r="D12" s="106">
        <v>30059</v>
      </c>
      <c r="E12" s="101" t="s">
        <v>104</v>
      </c>
      <c r="F12" s="101" t="s">
        <v>56</v>
      </c>
      <c r="G12" s="102">
        <v>20</v>
      </c>
      <c r="H12" s="102">
        <v>55</v>
      </c>
      <c r="I12" s="102">
        <v>180</v>
      </c>
      <c r="J12" s="102">
        <v>35</v>
      </c>
      <c r="K12" s="102">
        <v>20</v>
      </c>
      <c r="L12" s="102">
        <v>10</v>
      </c>
      <c r="M12" s="102"/>
      <c r="N12" s="102"/>
      <c r="O12" s="102"/>
      <c r="P12" s="102"/>
      <c r="Q12" s="102">
        <v>14</v>
      </c>
      <c r="R12" s="102">
        <v>24</v>
      </c>
      <c r="S12" s="103">
        <v>7</v>
      </c>
      <c r="T12" s="103">
        <v>7</v>
      </c>
      <c r="U12" s="103">
        <f>R12+P12+N12+L12+J12+H12</f>
        <v>124</v>
      </c>
      <c r="V12" s="103"/>
    </row>
    <row r="13" spans="1:22" ht="22.5" customHeight="1">
      <c r="A13" s="74">
        <v>5</v>
      </c>
      <c r="B13" s="98" t="s">
        <v>90</v>
      </c>
      <c r="C13" s="99" t="s">
        <v>95</v>
      </c>
      <c r="D13" s="106">
        <v>27569</v>
      </c>
      <c r="E13" s="101" t="s">
        <v>34</v>
      </c>
      <c r="F13" s="101" t="s">
        <v>56</v>
      </c>
      <c r="G13" s="102">
        <v>20</v>
      </c>
      <c r="H13" s="102">
        <v>76</v>
      </c>
      <c r="I13" s="102">
        <v>155</v>
      </c>
      <c r="J13" s="102">
        <v>37</v>
      </c>
      <c r="K13" s="102">
        <v>13</v>
      </c>
      <c r="L13" s="102">
        <v>13</v>
      </c>
      <c r="M13" s="102"/>
      <c r="N13" s="102"/>
      <c r="O13" s="102"/>
      <c r="P13" s="102"/>
      <c r="Q13" s="102">
        <v>13</v>
      </c>
      <c r="R13" s="102">
        <v>36</v>
      </c>
      <c r="S13" s="103">
        <v>24</v>
      </c>
      <c r="T13" s="103">
        <v>38</v>
      </c>
      <c r="U13" s="103">
        <f>T13+R13+P13+N13+J13+H13</f>
        <v>187</v>
      </c>
      <c r="V13" s="103"/>
    </row>
    <row r="14" spans="1:22" ht="34.5" customHeight="1">
      <c r="A14" s="9"/>
      <c r="B14" s="108"/>
      <c r="C14" s="109"/>
      <c r="D14" s="110"/>
      <c r="E14" s="111"/>
      <c r="F14" s="111"/>
      <c r="G14" s="112"/>
      <c r="H14" s="113"/>
      <c r="I14" s="103"/>
      <c r="J14" s="113"/>
      <c r="K14" s="103"/>
      <c r="L14" s="103"/>
      <c r="M14" s="103"/>
      <c r="N14" s="113"/>
      <c r="O14" s="113"/>
      <c r="P14" s="113"/>
      <c r="Q14" s="103"/>
      <c r="R14" s="113"/>
      <c r="S14" s="114"/>
      <c r="T14" s="114"/>
      <c r="U14" s="114">
        <f>U10+U11+U12+U13</f>
        <v>676</v>
      </c>
      <c r="V14" s="114"/>
    </row>
    <row r="15" spans="1:18" ht="15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">
      <c r="A16" s="262" t="s">
        <v>11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</row>
    <row r="17" spans="1:18" ht="15.75" customHeight="1">
      <c r="A17" s="263" t="s">
        <v>12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6" ht="34.5" customHeight="1">
      <c r="A18" s="245" t="s">
        <v>15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2"/>
      <c r="P18" s="22"/>
    </row>
  </sheetData>
  <sheetProtection/>
  <mergeCells count="16">
    <mergeCell ref="A2:V2"/>
    <mergeCell ref="F7:F8"/>
    <mergeCell ref="A4:V4"/>
    <mergeCell ref="I3:M3"/>
    <mergeCell ref="O3:Q3"/>
    <mergeCell ref="D5:U5"/>
    <mergeCell ref="C3:H3"/>
    <mergeCell ref="A17:R17"/>
    <mergeCell ref="A18:N18"/>
    <mergeCell ref="A7:A8"/>
    <mergeCell ref="B7:B8"/>
    <mergeCell ref="C7:C8"/>
    <mergeCell ref="A16:R16"/>
    <mergeCell ref="D7:D8"/>
    <mergeCell ref="E7:E8"/>
    <mergeCell ref="G7:V7"/>
  </mergeCells>
  <printOptions/>
  <pageMargins left="0" right="0" top="0" bottom="0" header="0.31496062992125984" footer="0.31496062992125984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="91" zoomScaleNormal="91" zoomScalePageLayoutView="0" workbookViewId="0" topLeftCell="A4">
      <selection activeCell="U15" sqref="U15"/>
    </sheetView>
  </sheetViews>
  <sheetFormatPr defaultColWidth="8.8515625" defaultRowHeight="15"/>
  <cols>
    <col min="1" max="1" width="2.7109375" style="1" customWidth="1"/>
    <col min="2" max="2" width="37.00390625" style="1" customWidth="1"/>
    <col min="3" max="3" width="15.421875" style="1" customWidth="1"/>
    <col min="4" max="4" width="9.7109375" style="1" customWidth="1"/>
    <col min="5" max="5" width="4.57421875" style="1" customWidth="1"/>
    <col min="6" max="6" width="4.00390625" style="1" customWidth="1"/>
    <col min="7" max="7" width="7.00390625" style="1" customWidth="1"/>
    <col min="8" max="8" width="4.421875" style="1" customWidth="1"/>
    <col min="9" max="9" width="7.7109375" style="1" customWidth="1"/>
    <col min="10" max="10" width="4.28125" style="1" customWidth="1"/>
    <col min="11" max="11" width="6.00390625" style="1" customWidth="1"/>
    <col min="12" max="12" width="4.57421875" style="1" customWidth="1"/>
    <col min="13" max="13" width="7.00390625" style="1" customWidth="1"/>
    <col min="14" max="14" width="4.00390625" style="1" customWidth="1"/>
    <col min="15" max="15" width="5.140625" style="1" customWidth="1"/>
    <col min="16" max="16" width="4.00390625" style="1" customWidth="1"/>
    <col min="17" max="17" width="10.140625" style="1" customWidth="1"/>
    <col min="18" max="18" width="3.8515625" style="1" customWidth="1"/>
    <col min="19" max="19" width="10.421875" style="1" customWidth="1"/>
    <col min="20" max="20" width="4.140625" style="1" customWidth="1"/>
    <col min="21" max="21" width="7.140625" style="1" customWidth="1"/>
    <col min="22" max="22" width="5.7109375" style="1" customWidth="1"/>
    <col min="23" max="16384" width="8.8515625" style="1" customWidth="1"/>
  </cols>
  <sheetData>
    <row r="1" spans="1:16" ht="15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24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1" ht="24" customHeight="1">
      <c r="A3" s="95" t="s">
        <v>41</v>
      </c>
      <c r="B3" s="95"/>
      <c r="C3" s="275" t="s">
        <v>97</v>
      </c>
      <c r="D3" s="275"/>
      <c r="E3" s="275"/>
      <c r="F3" s="275"/>
      <c r="G3" s="275"/>
      <c r="H3" s="275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</row>
    <row r="4" spans="1:22" ht="26.2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26.25" customHeight="1">
      <c r="A5" s="4"/>
      <c r="B5" s="6" t="s">
        <v>10</v>
      </c>
      <c r="C5" s="6"/>
      <c r="D5" s="274" t="s">
        <v>147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8.5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0" t="s">
        <v>32</v>
      </c>
      <c r="G7" s="272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81" customHeight="1">
      <c r="A8" s="267"/>
      <c r="B8" s="269"/>
      <c r="C8" s="266"/>
      <c r="D8" s="267"/>
      <c r="E8" s="271"/>
      <c r="F8" s="271"/>
      <c r="G8" s="29" t="s">
        <v>21</v>
      </c>
      <c r="H8" s="32" t="s">
        <v>8</v>
      </c>
      <c r="I8" s="30" t="s">
        <v>22</v>
      </c>
      <c r="J8" s="32" t="s">
        <v>8</v>
      </c>
      <c r="K8" s="30" t="s">
        <v>23</v>
      </c>
      <c r="L8" s="32" t="s">
        <v>8</v>
      </c>
      <c r="M8" s="29" t="s">
        <v>24</v>
      </c>
      <c r="N8" s="32" t="s">
        <v>8</v>
      </c>
      <c r="O8" s="30" t="s">
        <v>20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31" t="s">
        <v>9</v>
      </c>
    </row>
    <row r="9" spans="1:22" ht="24.75" customHeight="1">
      <c r="A9" s="74">
        <v>1</v>
      </c>
      <c r="B9" s="132" t="s">
        <v>98</v>
      </c>
      <c r="C9" s="76"/>
      <c r="D9" s="79">
        <v>24260</v>
      </c>
      <c r="E9" s="26" t="s">
        <v>35</v>
      </c>
      <c r="F9" s="26" t="s">
        <v>74</v>
      </c>
      <c r="G9" s="64">
        <v>16</v>
      </c>
      <c r="H9" s="64">
        <v>73</v>
      </c>
      <c r="I9" s="64">
        <v>240</v>
      </c>
      <c r="J9" s="64">
        <v>80</v>
      </c>
      <c r="K9" s="64">
        <v>37</v>
      </c>
      <c r="L9" s="64">
        <v>37</v>
      </c>
      <c r="M9" s="64"/>
      <c r="N9" s="64"/>
      <c r="O9" s="64">
        <v>71</v>
      </c>
      <c r="P9" s="64">
        <v>55</v>
      </c>
      <c r="Q9" s="64"/>
      <c r="R9" s="64"/>
      <c r="S9" s="63">
        <v>23</v>
      </c>
      <c r="T9" s="63">
        <v>36</v>
      </c>
      <c r="U9" s="63">
        <f>R9+P9+N9+L9+J9+H9</f>
        <v>245</v>
      </c>
      <c r="V9" s="63"/>
    </row>
    <row r="10" spans="1:22" ht="24.75" customHeight="1">
      <c r="A10" s="74">
        <v>2</v>
      </c>
      <c r="B10" s="78" t="s">
        <v>99</v>
      </c>
      <c r="C10" s="76"/>
      <c r="D10" s="79">
        <v>30673</v>
      </c>
      <c r="E10" s="26" t="s">
        <v>33</v>
      </c>
      <c r="F10" s="26" t="s">
        <v>56</v>
      </c>
      <c r="G10" s="64">
        <v>19</v>
      </c>
      <c r="H10" s="64">
        <v>52</v>
      </c>
      <c r="I10" s="64">
        <v>192</v>
      </c>
      <c r="J10" s="64">
        <v>41</v>
      </c>
      <c r="K10" s="64">
        <v>42</v>
      </c>
      <c r="L10" s="64">
        <v>34</v>
      </c>
      <c r="M10" s="64"/>
      <c r="N10" s="64"/>
      <c r="O10" s="64"/>
      <c r="P10" s="64"/>
      <c r="Q10" s="64">
        <v>7</v>
      </c>
      <c r="R10" s="64">
        <v>14</v>
      </c>
      <c r="S10" s="63">
        <v>7</v>
      </c>
      <c r="T10" s="63">
        <v>7</v>
      </c>
      <c r="U10" s="63">
        <f>R10+P10+N10+L10+J10+H10</f>
        <v>141</v>
      </c>
      <c r="V10" s="63"/>
    </row>
    <row r="11" spans="1:22" ht="24.75" customHeight="1">
      <c r="A11" s="74">
        <v>3</v>
      </c>
      <c r="B11" s="220" t="s">
        <v>100</v>
      </c>
      <c r="C11" s="76"/>
      <c r="D11" s="79">
        <v>33421</v>
      </c>
      <c r="E11" s="26" t="s">
        <v>102</v>
      </c>
      <c r="F11" s="26" t="s">
        <v>74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3"/>
      <c r="T11" s="63"/>
      <c r="U11" s="63">
        <f>T11+R11+P11+N11+L11+J11+H11</f>
        <v>0</v>
      </c>
      <c r="V11" s="63"/>
    </row>
    <row r="12" spans="1:22" ht="24.75" customHeight="1">
      <c r="A12" s="74">
        <v>4</v>
      </c>
      <c r="B12" s="78" t="s">
        <v>101</v>
      </c>
      <c r="C12" s="76"/>
      <c r="D12" s="79">
        <v>27563</v>
      </c>
      <c r="E12" s="26" t="s">
        <v>34</v>
      </c>
      <c r="F12" s="26" t="s">
        <v>56</v>
      </c>
      <c r="G12" s="64">
        <v>16</v>
      </c>
      <c r="H12" s="64">
        <v>64</v>
      </c>
      <c r="I12" s="64">
        <v>161</v>
      </c>
      <c r="J12" s="64">
        <v>40</v>
      </c>
      <c r="K12" s="64">
        <v>12</v>
      </c>
      <c r="L12" s="64">
        <v>12</v>
      </c>
      <c r="M12" s="64"/>
      <c r="N12" s="64"/>
      <c r="O12" s="64"/>
      <c r="P12" s="64"/>
      <c r="Q12" s="64">
        <v>3</v>
      </c>
      <c r="R12" s="64">
        <v>9</v>
      </c>
      <c r="S12" s="63">
        <v>4</v>
      </c>
      <c r="T12" s="63">
        <v>4</v>
      </c>
      <c r="U12" s="63">
        <f>R12+P12+N12+L12+J12+H12</f>
        <v>125</v>
      </c>
      <c r="V12" s="63"/>
    </row>
    <row r="13" spans="1:22" ht="24.75" customHeight="1">
      <c r="A13" s="74">
        <v>5</v>
      </c>
      <c r="B13" s="78" t="s">
        <v>160</v>
      </c>
      <c r="C13" s="47" t="s">
        <v>201</v>
      </c>
      <c r="D13" s="79">
        <v>23935</v>
      </c>
      <c r="E13" s="26" t="s">
        <v>35</v>
      </c>
      <c r="F13" s="26" t="s">
        <v>56</v>
      </c>
      <c r="G13" s="64">
        <v>25</v>
      </c>
      <c r="H13" s="64">
        <v>91</v>
      </c>
      <c r="I13" s="64">
        <v>162</v>
      </c>
      <c r="J13" s="64">
        <v>41</v>
      </c>
      <c r="K13" s="64">
        <v>19</v>
      </c>
      <c r="L13" s="64">
        <v>19</v>
      </c>
      <c r="M13" s="64"/>
      <c r="N13" s="64"/>
      <c r="O13" s="64"/>
      <c r="P13" s="64"/>
      <c r="Q13" s="64">
        <v>2</v>
      </c>
      <c r="R13" s="64">
        <v>7</v>
      </c>
      <c r="S13" s="63">
        <v>23</v>
      </c>
      <c r="T13" s="63">
        <v>36</v>
      </c>
      <c r="U13" s="63">
        <f>T13+P13+N13+L13+J13+H13</f>
        <v>187</v>
      </c>
      <c r="V13" s="63"/>
    </row>
    <row r="14" spans="1:22" ht="32.25" customHeight="1">
      <c r="A14" s="9"/>
      <c r="B14" s="10"/>
      <c r="C14" s="9"/>
      <c r="D14" s="9"/>
      <c r="E14" s="9"/>
      <c r="F14" s="9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5"/>
      <c r="S14" s="63"/>
      <c r="T14" s="63"/>
      <c r="U14" s="63">
        <f>U9+U10+U12+U13</f>
        <v>698</v>
      </c>
      <c r="V14" s="63"/>
    </row>
    <row r="15" spans="1:18" ht="15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">
      <c r="A16" s="12"/>
      <c r="B16" s="14"/>
      <c r="C16" s="17"/>
      <c r="D16" s="12"/>
      <c r="E16" s="16"/>
      <c r="F16" s="16"/>
      <c r="G16" s="12"/>
      <c r="H16" s="16"/>
      <c r="I16" s="12"/>
      <c r="J16" s="16"/>
      <c r="K16" s="12"/>
      <c r="L16" s="12"/>
      <c r="M16" s="12"/>
      <c r="N16" s="16"/>
      <c r="O16" s="16"/>
      <c r="P16" s="16"/>
      <c r="Q16" s="12"/>
      <c r="R16" s="16"/>
    </row>
    <row r="17" spans="1:18" ht="15">
      <c r="A17" s="262" t="s">
        <v>11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8" ht="44.25" customHeight="1">
      <c r="A18" s="263" t="s">
        <v>12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</sheetData>
  <sheetProtection/>
  <mergeCells count="15">
    <mergeCell ref="A2:V2"/>
    <mergeCell ref="F7:F8"/>
    <mergeCell ref="A4:V4"/>
    <mergeCell ref="I3:M3"/>
    <mergeCell ref="O3:Q3"/>
    <mergeCell ref="D5:U5"/>
    <mergeCell ref="C3:H3"/>
    <mergeCell ref="E7:E8"/>
    <mergeCell ref="G7:V7"/>
    <mergeCell ref="A18:R18"/>
    <mergeCell ref="A7:A8"/>
    <mergeCell ref="B7:B8"/>
    <mergeCell ref="C7:C8"/>
    <mergeCell ref="A17:R17"/>
    <mergeCell ref="D7:D8"/>
  </mergeCells>
  <printOptions/>
  <pageMargins left="0" right="0" top="0" bottom="0" header="0.31496062992125984" footer="0.31496062992125984"/>
  <pageSetup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zoomScale="89" zoomScaleNormal="89" zoomScalePageLayoutView="0" workbookViewId="0" topLeftCell="A4">
      <selection activeCell="U15" sqref="U15"/>
    </sheetView>
  </sheetViews>
  <sheetFormatPr defaultColWidth="8.8515625" defaultRowHeight="15"/>
  <cols>
    <col min="1" max="1" width="2.7109375" style="1" customWidth="1"/>
    <col min="2" max="2" width="37.140625" style="1" customWidth="1"/>
    <col min="3" max="3" width="14.00390625" style="1" customWidth="1"/>
    <col min="4" max="4" width="9.421875" style="1" customWidth="1"/>
    <col min="5" max="5" width="4.57421875" style="1" customWidth="1"/>
    <col min="6" max="6" width="4.140625" style="1" customWidth="1"/>
    <col min="7" max="7" width="7.28125" style="1" customWidth="1"/>
    <col min="8" max="8" width="4.140625" style="1" customWidth="1"/>
    <col min="9" max="9" width="7.8515625" style="1" customWidth="1"/>
    <col min="10" max="10" width="4.00390625" style="1" customWidth="1"/>
    <col min="11" max="11" width="6.7109375" style="1" customWidth="1"/>
    <col min="12" max="12" width="4.421875" style="1" customWidth="1"/>
    <col min="13" max="13" width="7.8515625" style="1" customWidth="1"/>
    <col min="14" max="14" width="4.28125" style="1" customWidth="1"/>
    <col min="15" max="15" width="5.28125" style="1" customWidth="1"/>
    <col min="16" max="16" width="4.140625" style="1" customWidth="1"/>
    <col min="17" max="17" width="10.421875" style="1" customWidth="1"/>
    <col min="18" max="18" width="4.421875" style="1" customWidth="1"/>
    <col min="19" max="19" width="9.7109375" style="1" customWidth="1"/>
    <col min="20" max="21" width="4.8515625" style="1" customWidth="1"/>
    <col min="22" max="22" width="6.421875" style="1" customWidth="1"/>
    <col min="23" max="16384" width="8.8515625" style="1" customWidth="1"/>
  </cols>
  <sheetData>
    <row r="1" spans="1:22" ht="22.5" customHeight="1">
      <c r="A1" s="264" t="s">
        <v>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1" ht="23.25" customHeight="1">
      <c r="A2" s="95" t="s">
        <v>41</v>
      </c>
      <c r="B2" s="95"/>
      <c r="C2" s="275" t="s">
        <v>106</v>
      </c>
      <c r="D2" s="275"/>
      <c r="E2" s="275"/>
      <c r="F2" s="275"/>
      <c r="G2" s="275"/>
      <c r="H2" s="275"/>
      <c r="I2" s="264" t="s">
        <v>2</v>
      </c>
      <c r="J2" s="264"/>
      <c r="K2" s="264"/>
      <c r="L2" s="264"/>
      <c r="M2" s="264"/>
      <c r="N2" s="34">
        <v>7</v>
      </c>
      <c r="O2" s="264" t="s">
        <v>37</v>
      </c>
      <c r="P2" s="264"/>
      <c r="Q2" s="264"/>
      <c r="R2" s="5" t="s">
        <v>25</v>
      </c>
      <c r="S2" s="5"/>
      <c r="T2" s="34"/>
      <c r="U2" s="5"/>
    </row>
    <row r="3" spans="1:22" ht="27.75" customHeight="1">
      <c r="A3" s="260" t="s">
        <v>44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</row>
    <row r="4" spans="1:22" ht="24.75" customHeight="1">
      <c r="A4" s="4"/>
      <c r="B4" s="6" t="s">
        <v>10</v>
      </c>
      <c r="C4" s="6"/>
      <c r="D4" s="274" t="s">
        <v>147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4"/>
    </row>
    <row r="5" spans="1:22" ht="15">
      <c r="A5" s="7" t="s">
        <v>3</v>
      </c>
      <c r="B5" s="7"/>
      <c r="C5" s="7"/>
      <c r="D5" s="7"/>
      <c r="E5" s="7"/>
      <c r="F5" s="7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5.5" customHeight="1">
      <c r="A6" s="266" t="s">
        <v>4</v>
      </c>
      <c r="B6" s="268" t="s">
        <v>5</v>
      </c>
      <c r="C6" s="273" t="s">
        <v>18</v>
      </c>
      <c r="D6" s="266" t="s">
        <v>19</v>
      </c>
      <c r="E6" s="270" t="s">
        <v>13</v>
      </c>
      <c r="F6" s="270" t="s">
        <v>32</v>
      </c>
      <c r="G6" s="272" t="s">
        <v>6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</row>
    <row r="7" spans="1:22" ht="75" customHeight="1">
      <c r="A7" s="267"/>
      <c r="B7" s="269"/>
      <c r="C7" s="266"/>
      <c r="D7" s="267"/>
      <c r="E7" s="271"/>
      <c r="F7" s="271"/>
      <c r="G7" s="87" t="s">
        <v>21</v>
      </c>
      <c r="H7" s="88" t="s">
        <v>8</v>
      </c>
      <c r="I7" s="87" t="s">
        <v>22</v>
      </c>
      <c r="J7" s="88" t="s">
        <v>8</v>
      </c>
      <c r="K7" s="87" t="s">
        <v>23</v>
      </c>
      <c r="L7" s="88" t="s">
        <v>8</v>
      </c>
      <c r="M7" s="87" t="s">
        <v>24</v>
      </c>
      <c r="N7" s="88" t="s">
        <v>8</v>
      </c>
      <c r="O7" s="87" t="s">
        <v>20</v>
      </c>
      <c r="P7" s="88" t="s">
        <v>8</v>
      </c>
      <c r="Q7" s="87" t="s">
        <v>7</v>
      </c>
      <c r="R7" s="88" t="s">
        <v>8</v>
      </c>
      <c r="S7" s="87" t="s">
        <v>31</v>
      </c>
      <c r="T7" s="88" t="s">
        <v>8</v>
      </c>
      <c r="U7" s="33" t="s">
        <v>164</v>
      </c>
      <c r="V7" s="89" t="s">
        <v>9</v>
      </c>
    </row>
    <row r="8" spans="1:22" ht="24.75" customHeight="1">
      <c r="A8" s="74">
        <v>1</v>
      </c>
      <c r="B8" s="81" t="s">
        <v>107</v>
      </c>
      <c r="C8" s="76" t="s">
        <v>108</v>
      </c>
      <c r="D8" s="79">
        <v>31645</v>
      </c>
      <c r="E8" s="25" t="s">
        <v>33</v>
      </c>
      <c r="F8" s="25" t="s">
        <v>74</v>
      </c>
      <c r="G8" s="64">
        <v>14</v>
      </c>
      <c r="H8" s="63">
        <v>52</v>
      </c>
      <c r="I8" s="64">
        <v>236</v>
      </c>
      <c r="J8" s="63">
        <v>38</v>
      </c>
      <c r="K8" s="64">
        <v>57</v>
      </c>
      <c r="L8" s="64">
        <v>37</v>
      </c>
      <c r="M8" s="64">
        <v>16</v>
      </c>
      <c r="N8" s="63">
        <v>42</v>
      </c>
      <c r="O8" s="63">
        <v>118</v>
      </c>
      <c r="P8" s="63">
        <v>79</v>
      </c>
      <c r="Q8" s="63"/>
      <c r="R8" s="63"/>
      <c r="S8" s="63">
        <v>6</v>
      </c>
      <c r="T8" s="63">
        <v>6</v>
      </c>
      <c r="U8" s="63">
        <f>R8+P8+L8+J8+H8</f>
        <v>206</v>
      </c>
      <c r="V8" s="63"/>
    </row>
    <row r="9" spans="1:22" ht="24.75" customHeight="1">
      <c r="A9" s="74">
        <v>2</v>
      </c>
      <c r="B9" s="81" t="s">
        <v>109</v>
      </c>
      <c r="C9" s="76" t="s">
        <v>110</v>
      </c>
      <c r="D9" s="79">
        <v>28203</v>
      </c>
      <c r="E9" s="25" t="s">
        <v>34</v>
      </c>
      <c r="F9" s="25" t="s">
        <v>56</v>
      </c>
      <c r="G9" s="64">
        <v>22</v>
      </c>
      <c r="H9" s="63">
        <v>82</v>
      </c>
      <c r="I9" s="64">
        <v>181</v>
      </c>
      <c r="J9" s="63">
        <v>51</v>
      </c>
      <c r="K9" s="63">
        <v>46</v>
      </c>
      <c r="L9" s="64">
        <v>62</v>
      </c>
      <c r="M9" s="64"/>
      <c r="N9" s="63"/>
      <c r="O9" s="63"/>
      <c r="P9" s="63"/>
      <c r="Q9" s="63">
        <v>12</v>
      </c>
      <c r="R9" s="63">
        <v>34</v>
      </c>
      <c r="S9" s="63">
        <v>17</v>
      </c>
      <c r="T9" s="63">
        <v>24</v>
      </c>
      <c r="U9" s="63">
        <f>R9+P9+N9+L9+J9+H9</f>
        <v>229</v>
      </c>
      <c r="V9" s="63"/>
    </row>
    <row r="10" spans="1:22" ht="24.75" customHeight="1">
      <c r="A10" s="74">
        <v>3</v>
      </c>
      <c r="B10" s="81" t="s">
        <v>136</v>
      </c>
      <c r="C10" s="76" t="s">
        <v>137</v>
      </c>
      <c r="D10" s="79">
        <v>31881</v>
      </c>
      <c r="E10" s="25" t="s">
        <v>33</v>
      </c>
      <c r="F10" s="25" t="s">
        <v>56</v>
      </c>
      <c r="G10" s="64">
        <v>19</v>
      </c>
      <c r="H10" s="63">
        <v>52</v>
      </c>
      <c r="I10" s="64">
        <v>197</v>
      </c>
      <c r="J10" s="63">
        <v>43</v>
      </c>
      <c r="K10" s="64">
        <v>67</v>
      </c>
      <c r="L10" s="64">
        <v>82</v>
      </c>
      <c r="M10" s="64"/>
      <c r="N10" s="63"/>
      <c r="O10" s="63"/>
      <c r="P10" s="63"/>
      <c r="Q10" s="63">
        <v>35</v>
      </c>
      <c r="R10" s="63">
        <v>65</v>
      </c>
      <c r="S10" s="63">
        <v>6</v>
      </c>
      <c r="T10" s="63">
        <v>6</v>
      </c>
      <c r="U10" s="63">
        <f>R10+P10+N10+L10+J10+H10</f>
        <v>242</v>
      </c>
      <c r="V10" s="63"/>
    </row>
    <row r="11" spans="1:22" ht="24.75" customHeight="1">
      <c r="A11" s="74">
        <v>4</v>
      </c>
      <c r="B11" s="80" t="s">
        <v>202</v>
      </c>
      <c r="C11" s="76"/>
      <c r="D11" s="79">
        <v>19185</v>
      </c>
      <c r="E11" s="25" t="s">
        <v>140</v>
      </c>
      <c r="F11" s="25" t="s">
        <v>74</v>
      </c>
      <c r="G11" s="64">
        <v>6</v>
      </c>
      <c r="H11" s="63">
        <v>58</v>
      </c>
      <c r="I11" s="64">
        <v>143</v>
      </c>
      <c r="J11" s="63">
        <v>36</v>
      </c>
      <c r="K11" s="64">
        <v>26</v>
      </c>
      <c r="L11" s="64">
        <v>32</v>
      </c>
      <c r="M11" s="64">
        <v>11</v>
      </c>
      <c r="N11" s="63">
        <v>42</v>
      </c>
      <c r="O11" s="63"/>
      <c r="P11" s="63"/>
      <c r="Q11" s="63"/>
      <c r="R11" s="63"/>
      <c r="S11" s="63">
        <v>29</v>
      </c>
      <c r="T11" s="63">
        <v>48</v>
      </c>
      <c r="U11" s="63">
        <f>T11+R11+P11+N11+J11+H11</f>
        <v>184</v>
      </c>
      <c r="V11" s="63"/>
    </row>
    <row r="12" spans="1:22" ht="24.75" customHeight="1">
      <c r="A12" s="74">
        <v>5</v>
      </c>
      <c r="B12" s="221" t="s">
        <v>138</v>
      </c>
      <c r="C12" s="47" t="s">
        <v>139</v>
      </c>
      <c r="D12" s="79">
        <v>19820</v>
      </c>
      <c r="E12" s="25" t="s">
        <v>36</v>
      </c>
      <c r="F12" s="25" t="s">
        <v>74</v>
      </c>
      <c r="G12" s="64">
        <v>7</v>
      </c>
      <c r="H12" s="63">
        <v>61</v>
      </c>
      <c r="I12" s="64">
        <v>150</v>
      </c>
      <c r="J12" s="63">
        <v>40</v>
      </c>
      <c r="K12" s="64">
        <v>23</v>
      </c>
      <c r="L12" s="64">
        <v>26</v>
      </c>
      <c r="M12" s="64"/>
      <c r="N12" s="63"/>
      <c r="O12" s="63">
        <v>1</v>
      </c>
      <c r="P12" s="63">
        <v>1</v>
      </c>
      <c r="Q12" s="63"/>
      <c r="R12" s="63"/>
      <c r="S12" s="63"/>
      <c r="T12" s="63"/>
      <c r="U12" s="63">
        <f>T12+R12+P12+N12+L12+J12+H12</f>
        <v>128</v>
      </c>
      <c r="V12" s="63"/>
    </row>
    <row r="13" spans="1:22" ht="24.75" customHeight="1">
      <c r="A13" s="74">
        <v>6</v>
      </c>
      <c r="B13" s="81" t="s">
        <v>145</v>
      </c>
      <c r="C13" s="76" t="s">
        <v>146</v>
      </c>
      <c r="D13" s="79">
        <v>31869</v>
      </c>
      <c r="E13" s="25" t="s">
        <v>33</v>
      </c>
      <c r="F13" s="25" t="s">
        <v>74</v>
      </c>
      <c r="G13" s="64">
        <v>16</v>
      </c>
      <c r="H13" s="63">
        <v>58</v>
      </c>
      <c r="I13" s="64">
        <v>240</v>
      </c>
      <c r="J13" s="63">
        <v>40</v>
      </c>
      <c r="K13" s="64">
        <v>45</v>
      </c>
      <c r="L13" s="64">
        <v>25</v>
      </c>
      <c r="M13" s="64"/>
      <c r="N13" s="63"/>
      <c r="O13" s="63">
        <v>83</v>
      </c>
      <c r="P13" s="63">
        <v>61</v>
      </c>
      <c r="Q13" s="63"/>
      <c r="R13" s="63"/>
      <c r="S13" s="63">
        <v>5</v>
      </c>
      <c r="T13" s="63">
        <v>5</v>
      </c>
      <c r="U13" s="63">
        <f>R13+P13+N13+L13+J13+H13</f>
        <v>184</v>
      </c>
      <c r="V13" s="63"/>
    </row>
    <row r="14" spans="1:22" ht="38.25" customHeight="1">
      <c r="A14" s="9"/>
      <c r="B14" s="10"/>
      <c r="C14" s="9"/>
      <c r="D14" s="9"/>
      <c r="E14" s="25"/>
      <c r="F14" s="25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5"/>
      <c r="S14" s="63"/>
      <c r="T14" s="63"/>
      <c r="U14" s="63">
        <f>U8+U9+U10+U11</f>
        <v>861</v>
      </c>
      <c r="V14" s="63"/>
    </row>
    <row r="15" spans="1:18" ht="15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">
      <c r="A16" s="12"/>
      <c r="B16" s="14"/>
      <c r="C16" s="17"/>
      <c r="D16" s="12"/>
      <c r="E16" s="16"/>
      <c r="F16" s="16"/>
      <c r="G16" s="12"/>
      <c r="H16" s="16"/>
      <c r="I16" s="12"/>
      <c r="J16" s="16"/>
      <c r="K16" s="12"/>
      <c r="L16" s="12"/>
      <c r="M16" s="12"/>
      <c r="N16" s="16"/>
      <c r="O16" s="16"/>
      <c r="P16" s="16"/>
      <c r="Q16" s="12"/>
      <c r="R16" s="16"/>
    </row>
    <row r="17" spans="1:18" ht="15">
      <c r="A17" s="262" t="s">
        <v>11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8" ht="42.75" customHeight="1">
      <c r="A18" s="263" t="s">
        <v>12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</sheetData>
  <sheetProtection/>
  <mergeCells count="15">
    <mergeCell ref="E6:E7"/>
    <mergeCell ref="G6:V6"/>
    <mergeCell ref="F6:F7"/>
    <mergeCell ref="A18:R18"/>
    <mergeCell ref="A6:A7"/>
    <mergeCell ref="B6:B7"/>
    <mergeCell ref="C6:C7"/>
    <mergeCell ref="A17:R17"/>
    <mergeCell ref="D6:D7"/>
    <mergeCell ref="D4:U4"/>
    <mergeCell ref="C2:H2"/>
    <mergeCell ref="A1:V1"/>
    <mergeCell ref="A3:V3"/>
    <mergeCell ref="I2:M2"/>
    <mergeCell ref="O2:Q2"/>
  </mergeCells>
  <printOptions/>
  <pageMargins left="0" right="0" top="0" bottom="0" header="0.31496062992125984" footer="0.31496062992125984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1"/>
  <sheetViews>
    <sheetView zoomScale="95" zoomScaleNormal="95" zoomScalePageLayoutView="0" workbookViewId="0" topLeftCell="A7">
      <selection activeCell="U15" sqref="U15"/>
    </sheetView>
  </sheetViews>
  <sheetFormatPr defaultColWidth="8.8515625" defaultRowHeight="15"/>
  <cols>
    <col min="1" max="1" width="4.7109375" style="1" customWidth="1"/>
    <col min="2" max="2" width="33.8515625" style="1" customWidth="1"/>
    <col min="3" max="3" width="16.140625" style="1" customWidth="1"/>
    <col min="4" max="4" width="9.8515625" style="1" customWidth="1"/>
    <col min="5" max="5" width="4.00390625" style="1" customWidth="1"/>
    <col min="6" max="6" width="3.7109375" style="1" customWidth="1"/>
    <col min="7" max="7" width="6.7109375" style="1" customWidth="1"/>
    <col min="8" max="8" width="4.28125" style="1" customWidth="1"/>
    <col min="9" max="9" width="7.7109375" style="1" customWidth="1"/>
    <col min="10" max="10" width="4.28125" style="1" customWidth="1"/>
    <col min="11" max="11" width="6.7109375" style="1" customWidth="1"/>
    <col min="12" max="12" width="4.421875" style="1" customWidth="1"/>
    <col min="13" max="13" width="6.57421875" style="1" customWidth="1"/>
    <col min="14" max="14" width="4.140625" style="1" customWidth="1"/>
    <col min="15" max="15" width="4.8515625" style="1" customWidth="1"/>
    <col min="16" max="16" width="4.00390625" style="1" customWidth="1"/>
    <col min="17" max="17" width="9.8515625" style="1" customWidth="1"/>
    <col min="18" max="18" width="4.140625" style="1" customWidth="1"/>
    <col min="19" max="19" width="9.57421875" style="1" customWidth="1"/>
    <col min="20" max="20" width="4.7109375" style="1" customWidth="1"/>
    <col min="21" max="21" width="5.421875" style="1" customWidth="1"/>
    <col min="22" max="22" width="5.28125" style="1" customWidth="1"/>
    <col min="23" max="16384" width="8.8515625" style="1" customWidth="1"/>
  </cols>
  <sheetData>
    <row r="1" spans="1:16" ht="15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30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spans="1:21" ht="32.25" customHeight="1">
      <c r="A3" s="95" t="s">
        <v>41</v>
      </c>
      <c r="B3" s="95"/>
      <c r="C3" s="275" t="s">
        <v>111</v>
      </c>
      <c r="D3" s="275"/>
      <c r="E3" s="275"/>
      <c r="F3" s="275"/>
      <c r="G3" s="275"/>
      <c r="H3" s="275"/>
      <c r="I3" s="264" t="s">
        <v>2</v>
      </c>
      <c r="J3" s="264"/>
      <c r="K3" s="264"/>
      <c r="L3" s="264"/>
      <c r="M3" s="264"/>
      <c r="N3" s="34">
        <v>7</v>
      </c>
      <c r="O3" s="264" t="s">
        <v>37</v>
      </c>
      <c r="P3" s="264"/>
      <c r="Q3" s="264"/>
      <c r="R3" s="5" t="s">
        <v>25</v>
      </c>
      <c r="S3" s="5"/>
      <c r="T3" s="34"/>
      <c r="U3" s="5"/>
    </row>
    <row r="4" spans="1:22" ht="45.75" customHeight="1">
      <c r="A4" s="260" t="s">
        <v>44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22.5" customHeight="1">
      <c r="A5" s="4"/>
      <c r="B5" s="6" t="s">
        <v>10</v>
      </c>
      <c r="C5" s="6"/>
      <c r="D5" s="274" t="s">
        <v>147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4"/>
    </row>
    <row r="6" spans="1:22" ht="15">
      <c r="A6" s="7" t="s">
        <v>3</v>
      </c>
      <c r="B6" s="7"/>
      <c r="C6" s="7"/>
      <c r="D6" s="7"/>
      <c r="E6" s="7"/>
      <c r="F6" s="7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9.25" customHeight="1">
      <c r="A7" s="266" t="s">
        <v>4</v>
      </c>
      <c r="B7" s="268" t="s">
        <v>5</v>
      </c>
      <c r="C7" s="273" t="s">
        <v>18</v>
      </c>
      <c r="D7" s="266" t="s">
        <v>19</v>
      </c>
      <c r="E7" s="270" t="s">
        <v>13</v>
      </c>
      <c r="F7" s="270" t="s">
        <v>32</v>
      </c>
      <c r="G7" s="272" t="s">
        <v>6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</row>
    <row r="8" spans="1:22" ht="66" customHeight="1">
      <c r="A8" s="267"/>
      <c r="B8" s="269"/>
      <c r="C8" s="266"/>
      <c r="D8" s="267"/>
      <c r="E8" s="271"/>
      <c r="F8" s="271"/>
      <c r="G8" s="29" t="s">
        <v>21</v>
      </c>
      <c r="H8" s="32" t="s">
        <v>8</v>
      </c>
      <c r="I8" s="30" t="s">
        <v>22</v>
      </c>
      <c r="J8" s="32" t="s">
        <v>8</v>
      </c>
      <c r="K8" s="30" t="s">
        <v>23</v>
      </c>
      <c r="L8" s="32" t="s">
        <v>8</v>
      </c>
      <c r="M8" s="29" t="s">
        <v>24</v>
      </c>
      <c r="N8" s="32" t="s">
        <v>8</v>
      </c>
      <c r="O8" s="30" t="s">
        <v>20</v>
      </c>
      <c r="P8" s="32" t="s">
        <v>8</v>
      </c>
      <c r="Q8" s="30" t="s">
        <v>7</v>
      </c>
      <c r="R8" s="32" t="s">
        <v>8</v>
      </c>
      <c r="S8" s="30" t="s">
        <v>31</v>
      </c>
      <c r="T8" s="32" t="s">
        <v>8</v>
      </c>
      <c r="U8" s="33" t="s">
        <v>164</v>
      </c>
      <c r="V8" s="31" t="s">
        <v>9</v>
      </c>
    </row>
    <row r="9" spans="1:22" ht="24.75" customHeight="1">
      <c r="A9" s="74">
        <v>1</v>
      </c>
      <c r="B9" s="80" t="s">
        <v>112</v>
      </c>
      <c r="C9" s="47" t="s">
        <v>113</v>
      </c>
      <c r="D9" s="82">
        <v>30644</v>
      </c>
      <c r="E9" s="9">
        <v>7</v>
      </c>
      <c r="F9" s="9" t="s">
        <v>74</v>
      </c>
      <c r="G9" s="64">
        <v>5</v>
      </c>
      <c r="H9" s="63">
        <v>25</v>
      </c>
      <c r="I9" s="64">
        <v>230</v>
      </c>
      <c r="J9" s="63">
        <v>35</v>
      </c>
      <c r="K9" s="64">
        <v>44</v>
      </c>
      <c r="L9" s="64">
        <v>24</v>
      </c>
      <c r="M9" s="64"/>
      <c r="N9" s="63"/>
      <c r="O9" s="63">
        <v>102</v>
      </c>
      <c r="P9" s="63">
        <v>71</v>
      </c>
      <c r="Q9" s="63"/>
      <c r="R9" s="63"/>
      <c r="S9" s="63">
        <v>18</v>
      </c>
      <c r="T9" s="63">
        <v>26</v>
      </c>
      <c r="U9" s="63">
        <f>T9+R9+P9+N9+J9+H9</f>
        <v>157</v>
      </c>
      <c r="V9" s="63"/>
    </row>
    <row r="10" spans="1:22" ht="24.75" customHeight="1">
      <c r="A10" s="74">
        <v>2</v>
      </c>
      <c r="B10" s="80" t="s">
        <v>117</v>
      </c>
      <c r="C10" s="47" t="s">
        <v>114</v>
      </c>
      <c r="D10" s="82">
        <v>29843</v>
      </c>
      <c r="E10" s="9" t="s">
        <v>104</v>
      </c>
      <c r="F10" s="9" t="s">
        <v>74</v>
      </c>
      <c r="G10" s="64">
        <v>15</v>
      </c>
      <c r="H10" s="63">
        <v>55</v>
      </c>
      <c r="I10" s="64">
        <v>242</v>
      </c>
      <c r="J10" s="63">
        <v>41</v>
      </c>
      <c r="K10" s="63">
        <v>39</v>
      </c>
      <c r="L10" s="64">
        <v>19</v>
      </c>
      <c r="M10" s="64"/>
      <c r="N10" s="63"/>
      <c r="O10" s="63">
        <v>60</v>
      </c>
      <c r="P10" s="63">
        <v>50</v>
      </c>
      <c r="Q10" s="63"/>
      <c r="R10" s="63"/>
      <c r="S10" s="63">
        <v>24</v>
      </c>
      <c r="T10" s="63">
        <v>38</v>
      </c>
      <c r="U10" s="63">
        <f>T10+R10+P10+N10+J10+H10</f>
        <v>184</v>
      </c>
      <c r="V10" s="63"/>
    </row>
    <row r="11" spans="1:22" ht="24.75" customHeight="1">
      <c r="A11" s="74">
        <v>3</v>
      </c>
      <c r="B11" s="80" t="s">
        <v>118</v>
      </c>
      <c r="C11" s="47" t="s">
        <v>115</v>
      </c>
      <c r="D11" s="82">
        <v>36456</v>
      </c>
      <c r="E11" s="9">
        <v>6</v>
      </c>
      <c r="F11" s="9" t="s">
        <v>56</v>
      </c>
      <c r="G11" s="64">
        <v>24</v>
      </c>
      <c r="H11" s="63">
        <v>67</v>
      </c>
      <c r="I11" s="64">
        <v>170</v>
      </c>
      <c r="J11" s="63">
        <v>30</v>
      </c>
      <c r="K11" s="64">
        <v>35</v>
      </c>
      <c r="L11" s="64">
        <v>20</v>
      </c>
      <c r="M11" s="64"/>
      <c r="N11" s="63"/>
      <c r="O11" s="63"/>
      <c r="P11" s="63"/>
      <c r="Q11" s="63">
        <v>20</v>
      </c>
      <c r="R11" s="63">
        <v>30</v>
      </c>
      <c r="S11" s="63">
        <v>24</v>
      </c>
      <c r="T11" s="63">
        <v>38</v>
      </c>
      <c r="U11" s="63">
        <f>T11+R11+P11+N11+J11+H11</f>
        <v>165</v>
      </c>
      <c r="V11" s="63"/>
    </row>
    <row r="12" spans="1:22" ht="24.75" customHeight="1">
      <c r="A12" s="74">
        <v>4</v>
      </c>
      <c r="B12" s="80" t="s">
        <v>119</v>
      </c>
      <c r="C12" s="47" t="s">
        <v>116</v>
      </c>
      <c r="D12" s="82">
        <v>33634</v>
      </c>
      <c r="E12" s="9" t="s">
        <v>102</v>
      </c>
      <c r="F12" s="9" t="s">
        <v>74</v>
      </c>
      <c r="G12" s="64">
        <v>16</v>
      </c>
      <c r="H12" s="63">
        <v>58</v>
      </c>
      <c r="I12" s="64">
        <v>170</v>
      </c>
      <c r="J12" s="63">
        <v>11</v>
      </c>
      <c r="K12" s="64">
        <v>25</v>
      </c>
      <c r="L12" s="64">
        <v>9</v>
      </c>
      <c r="M12" s="64"/>
      <c r="N12" s="63"/>
      <c r="O12" s="63">
        <v>53</v>
      </c>
      <c r="P12" s="63">
        <v>46</v>
      </c>
      <c r="Q12" s="63"/>
      <c r="R12" s="63"/>
      <c r="S12" s="63">
        <v>16</v>
      </c>
      <c r="T12" s="63">
        <v>22</v>
      </c>
      <c r="U12" s="63">
        <f>T12+R12+P12+N12+J12+H12</f>
        <v>137</v>
      </c>
      <c r="V12" s="63"/>
    </row>
    <row r="13" spans="1:22" ht="24.75" customHeight="1">
      <c r="A13" s="74">
        <v>5</v>
      </c>
      <c r="B13" s="80"/>
      <c r="C13" s="47"/>
      <c r="D13" s="82"/>
      <c r="E13" s="9"/>
      <c r="F13" s="9"/>
      <c r="G13" s="64"/>
      <c r="H13" s="63"/>
      <c r="I13" s="64"/>
      <c r="J13" s="63"/>
      <c r="K13" s="64"/>
      <c r="L13" s="64"/>
      <c r="M13" s="64"/>
      <c r="N13" s="63"/>
      <c r="O13" s="63"/>
      <c r="P13" s="63"/>
      <c r="Q13" s="63"/>
      <c r="R13" s="63"/>
      <c r="S13" s="63"/>
      <c r="T13" s="63"/>
      <c r="U13" s="63">
        <f>T13+R13+P13+N13+L13+J13+H13</f>
        <v>0</v>
      </c>
      <c r="V13" s="63"/>
    </row>
    <row r="14" spans="1:22" ht="34.5" customHeight="1">
      <c r="A14" s="9"/>
      <c r="B14" s="10"/>
      <c r="C14" s="9"/>
      <c r="D14" s="44"/>
      <c r="E14" s="9"/>
      <c r="F14" s="9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5"/>
      <c r="S14" s="69"/>
      <c r="T14" s="69"/>
      <c r="U14" s="63">
        <f>U9+U10+U11+U12</f>
        <v>643</v>
      </c>
      <c r="V14" s="69"/>
    </row>
    <row r="15" spans="1:18" ht="15.75" customHeight="1">
      <c r="A15" s="12"/>
      <c r="B15" s="14"/>
      <c r="C15" s="17"/>
      <c r="D15" s="12"/>
      <c r="E15" s="16"/>
      <c r="F15" s="16"/>
      <c r="G15" s="12"/>
      <c r="H15" s="16"/>
      <c r="I15" s="12"/>
      <c r="J15" s="16"/>
      <c r="K15" s="12"/>
      <c r="L15" s="12"/>
      <c r="M15" s="12"/>
      <c r="N15" s="16"/>
      <c r="O15" s="16"/>
      <c r="P15" s="16"/>
      <c r="Q15" s="12"/>
      <c r="R15" s="16"/>
    </row>
    <row r="16" spans="1:18" ht="15.75" customHeight="1">
      <c r="A16" s="12"/>
      <c r="B16" s="14"/>
      <c r="C16" s="17"/>
      <c r="D16" s="12"/>
      <c r="E16" s="16"/>
      <c r="F16" s="16"/>
      <c r="G16" s="12"/>
      <c r="H16" s="16"/>
      <c r="I16" s="12"/>
      <c r="J16" s="16"/>
      <c r="K16" s="12"/>
      <c r="L16" s="12"/>
      <c r="M16" s="12"/>
      <c r="N16" s="16"/>
      <c r="O16" s="16"/>
      <c r="P16" s="16"/>
      <c r="Q16" s="12"/>
      <c r="R16" s="16"/>
    </row>
    <row r="17" spans="1:18" ht="15.75" customHeight="1">
      <c r="A17" s="262" t="s">
        <v>11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8" ht="33" customHeight="1">
      <c r="A18" s="263" t="s">
        <v>12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  <row r="19" spans="1:16" ht="15.75" customHeight="1">
      <c r="A19" s="12"/>
      <c r="B19" s="13"/>
      <c r="C19" s="15"/>
      <c r="D19" s="17"/>
      <c r="E19" s="18"/>
      <c r="F19" s="18"/>
      <c r="G19" s="17"/>
      <c r="H19" s="18"/>
      <c r="I19" s="17"/>
      <c r="J19" s="18"/>
      <c r="K19" s="12"/>
      <c r="L19" s="16"/>
      <c r="M19" s="12"/>
      <c r="N19" s="12"/>
      <c r="O19" s="12"/>
      <c r="P19" s="12"/>
    </row>
    <row r="20" spans="1:16" ht="15.75" customHeight="1">
      <c r="A20" s="12"/>
      <c r="B20" s="13"/>
      <c r="C20" s="15"/>
      <c r="D20" s="17"/>
      <c r="E20" s="18"/>
      <c r="F20" s="18"/>
      <c r="G20" s="17"/>
      <c r="H20" s="18"/>
      <c r="I20" s="17"/>
      <c r="J20" s="18"/>
      <c r="K20" s="12"/>
      <c r="L20" s="16"/>
      <c r="M20" s="12"/>
      <c r="N20" s="12"/>
      <c r="O20" s="12"/>
      <c r="P20" s="12"/>
    </row>
    <row r="21" spans="1:16" ht="15.75" customHeight="1">
      <c r="A21" s="12"/>
      <c r="B21" s="13"/>
      <c r="C21" s="15"/>
      <c r="D21" s="17"/>
      <c r="E21" s="18"/>
      <c r="F21" s="18"/>
      <c r="G21" s="17"/>
      <c r="H21" s="18"/>
      <c r="I21" s="17"/>
      <c r="J21" s="18"/>
      <c r="K21" s="12"/>
      <c r="L21" s="16"/>
      <c r="M21" s="12"/>
      <c r="N21" s="12"/>
      <c r="O21" s="12"/>
      <c r="P21" s="12"/>
    </row>
  </sheetData>
  <sheetProtection/>
  <mergeCells count="15">
    <mergeCell ref="E7:E8"/>
    <mergeCell ref="G7:V7"/>
    <mergeCell ref="F7:F8"/>
    <mergeCell ref="A18:R18"/>
    <mergeCell ref="A7:A8"/>
    <mergeCell ref="B7:B8"/>
    <mergeCell ref="C7:C8"/>
    <mergeCell ref="A17:R17"/>
    <mergeCell ref="D7:D8"/>
    <mergeCell ref="D5:U5"/>
    <mergeCell ref="C3:H3"/>
    <mergeCell ref="A2:V2"/>
    <mergeCell ref="A4:V4"/>
    <mergeCell ref="I3:M3"/>
    <mergeCell ref="O3:Q3"/>
  </mergeCells>
  <printOptions/>
  <pageMargins left="0" right="0" top="0" bottom="0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2018-04-09T09:55:22Z</dcterms:modified>
  <cp:category/>
  <cp:version/>
  <cp:contentType/>
  <cp:contentStatus/>
</cp:coreProperties>
</file>